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6" windowHeight="11160" activeTab="1"/>
  </bookViews>
  <sheets>
    <sheet name="2020-21" sheetId="1" r:id="rId1"/>
    <sheet name="End of Year Bank Rec." sheetId="9" r:id="rId2"/>
  </sheets>
  <definedNames>
    <definedName name="_xlnm.Print_Area" localSheetId="0">'2020-21'!$A$1:$AE$74</definedName>
  </definedNames>
  <calcPr calcId="145621"/>
</workbook>
</file>

<file path=xl/calcChain.xml><?xml version="1.0" encoding="utf-8"?>
<calcChain xmlns="http://schemas.openxmlformats.org/spreadsheetml/2006/main">
  <c r="G15" i="9" l="1"/>
  <c r="G8" i="9"/>
  <c r="W65" i="1" l="1"/>
  <c r="AE65" i="1" l="1"/>
  <c r="AB65" i="1"/>
  <c r="Y65" i="1"/>
  <c r="X65" i="1"/>
  <c r="V65" i="1"/>
  <c r="T65" i="1"/>
  <c r="E65" i="1" l="1"/>
  <c r="F65" i="1"/>
  <c r="G65" i="1"/>
  <c r="R65" i="1" l="1"/>
  <c r="AC65" i="1"/>
  <c r="Z65" i="1"/>
  <c r="U65" i="1"/>
  <c r="S65" i="1"/>
  <c r="N70" i="1" l="1"/>
  <c r="H65" i="1" l="1"/>
  <c r="AA65" i="1"/>
  <c r="AD65" i="1"/>
  <c r="Q65" i="1"/>
  <c r="N65" i="1" l="1"/>
  <c r="E66" i="1" s="1"/>
  <c r="O65" i="1"/>
  <c r="F66" i="1" s="1"/>
  <c r="F67" i="1" s="1"/>
  <c r="P65" i="1"/>
  <c r="G66" i="1" s="1"/>
  <c r="I65" i="1"/>
  <c r="J65" i="1"/>
  <c r="K65" i="1"/>
  <c r="L65" i="1"/>
  <c r="M65" i="1"/>
  <c r="O68" i="1" l="1"/>
  <c r="D72" i="1"/>
  <c r="H72" i="1" s="1"/>
  <c r="I68" i="1"/>
  <c r="E67" i="1"/>
  <c r="D71" i="1" l="1"/>
  <c r="H71" i="1" s="1"/>
  <c r="G67" i="1" l="1"/>
  <c r="D73" i="1" s="1"/>
  <c r="D74" i="1" l="1"/>
  <c r="H73" i="1"/>
  <c r="H74" i="1" s="1"/>
  <c r="N73" i="1"/>
  <c r="N71" i="1" l="1"/>
  <c r="N72" i="1" s="1"/>
  <c r="N74" i="1" s="1"/>
</calcChain>
</file>

<file path=xl/comments1.xml><?xml version="1.0" encoding="utf-8"?>
<comments xmlns="http://schemas.openxmlformats.org/spreadsheetml/2006/main">
  <authors>
    <author>Parish Clerk</author>
  </authors>
  <commentList>
    <comment ref="E9" authorId="0">
      <text>
        <r>
          <rPr>
            <b/>
            <sz val="9"/>
            <color indexed="81"/>
            <rFont val="Tahoma"/>
            <family val="2"/>
          </rPr>
          <t>Parish Clerk:</t>
        </r>
        <r>
          <rPr>
            <sz val="9"/>
            <color indexed="81"/>
            <rFont val="Tahoma"/>
            <family val="2"/>
          </rPr>
          <t xml:space="preserve">
Precept transferred less £1500 for Capital Projects budget allocation. As per budget approval January 2020</t>
        </r>
      </text>
    </comment>
  </commentList>
</comments>
</file>

<file path=xl/sharedStrings.xml><?xml version="1.0" encoding="utf-8"?>
<sst xmlns="http://schemas.openxmlformats.org/spreadsheetml/2006/main" count="199" uniqueCount="101">
  <si>
    <t>ITEM</t>
  </si>
  <si>
    <t>REF NO.</t>
  </si>
  <si>
    <t>Opening balances</t>
  </si>
  <si>
    <t>c/f</t>
  </si>
  <si>
    <t>Date</t>
  </si>
  <si>
    <t>Receipts</t>
  </si>
  <si>
    <t>Payments</t>
  </si>
  <si>
    <t>Vchr</t>
  </si>
  <si>
    <t>Precept</t>
  </si>
  <si>
    <t>Grants</t>
  </si>
  <si>
    <t>Bank interest</t>
  </si>
  <si>
    <t>VAT</t>
  </si>
  <si>
    <t>Grass cutting</t>
  </si>
  <si>
    <t>Total receipts</t>
  </si>
  <si>
    <t>Total payments</t>
  </si>
  <si>
    <t>LLoyds
Current A/c</t>
  </si>
  <si>
    <t>Staff costs</t>
  </si>
  <si>
    <t>Prof fees</t>
  </si>
  <si>
    <t>Hire fees</t>
  </si>
  <si>
    <t>Play areas</t>
  </si>
  <si>
    <t>Conting-ency</t>
  </si>
  <si>
    <t>Ctty Fund</t>
  </si>
  <si>
    <t>Community Fund</t>
  </si>
  <si>
    <t>Misc</t>
  </si>
  <si>
    <t>Subs / Memb</t>
  </si>
  <si>
    <t>Insur-ance</t>
  </si>
  <si>
    <t>S.137</t>
  </si>
  <si>
    <t>Lloyds Ctty Fd A/c</t>
  </si>
  <si>
    <t xml:space="preserve"> </t>
  </si>
  <si>
    <t>Totals</t>
  </si>
  <si>
    <t>clerk's expses</t>
  </si>
  <si>
    <t>Admin</t>
  </si>
  <si>
    <t>Current a/c balance</t>
  </si>
  <si>
    <t>Plus: Receipts in year</t>
  </si>
  <si>
    <t>Less: Payments in year</t>
  </si>
  <si>
    <t>Community
Heartbeat Trust</t>
  </si>
  <si>
    <t>Ad-hoc</t>
  </si>
  <si>
    <t>Community Fund a/c balance</t>
  </si>
  <si>
    <t>Cashbook Total of accounts</t>
  </si>
  <si>
    <t>Combined available funds balance</t>
  </si>
  <si>
    <t>Cash Book Balances</t>
  </si>
  <si>
    <t>Transactions</t>
  </si>
  <si>
    <t>Lloyds Business/Capital Projects A/c</t>
  </si>
  <si>
    <t>Business/Capital Projects a/c balance</t>
  </si>
  <si>
    <t>6th April</t>
  </si>
  <si>
    <t>HMRC</t>
  </si>
  <si>
    <t>Westcotec - Community Fund</t>
  </si>
  <si>
    <t>9th April</t>
  </si>
  <si>
    <t>Interest</t>
  </si>
  <si>
    <t>24th April</t>
  </si>
  <si>
    <t>Wiltshire Council - Precept</t>
  </si>
  <si>
    <t>30th April</t>
  </si>
  <si>
    <t>Transfer</t>
  </si>
  <si>
    <t>Combined opening balance 1/4/20</t>
  </si>
  <si>
    <t>Uncleared items</t>
  </si>
  <si>
    <t>Actual Account Balances</t>
  </si>
  <si>
    <t>VAT refund 2019-20 HMRC</t>
  </si>
  <si>
    <t>bacs</t>
  </si>
  <si>
    <t>tfr</t>
  </si>
  <si>
    <t>BWP Creative Ltd - Web balance and hosting</t>
  </si>
  <si>
    <t>Community First - Insurance</t>
  </si>
  <si>
    <t>WALC subscription</t>
  </si>
  <si>
    <t>Auditing Solutions Ltd - Annual Audit</t>
  </si>
  <si>
    <t>Mr A Law - Community Fund</t>
  </si>
  <si>
    <t>B Joyce - Zoom Expenses</t>
  </si>
  <si>
    <t>Transfer - VAT Community Fund</t>
  </si>
  <si>
    <t>Transfer - A Law Community Fund</t>
  </si>
  <si>
    <t>Clerk Salary and expenses</t>
  </si>
  <si>
    <t>Broad Town Village Hall Hire</t>
  </si>
  <si>
    <t>Supreme Contracts Ltd Grounds Maint.</t>
  </si>
  <si>
    <t>Information Commissioner</t>
  </si>
  <si>
    <t>dd</t>
  </si>
  <si>
    <t>Community Fund Grant - Mr R Manley</t>
  </si>
  <si>
    <t>PlaySafety inspection</t>
  </si>
  <si>
    <t>Outdoor Play SW Activity Board</t>
  </si>
  <si>
    <t>M Holland  - Footpath expenses posts</t>
  </si>
  <si>
    <t>Community Fund Grant reimbursement P Gantlett</t>
  </si>
  <si>
    <t>Community Fund Grant Return -BT Villlage Show</t>
  </si>
  <si>
    <t>chq</t>
  </si>
  <si>
    <t>Community Fund Grant - Broad Town Fencing</t>
  </si>
  <si>
    <t>Community Fund Grant - Broad Town Village Hall</t>
  </si>
  <si>
    <t>R Manley -Christmas Tree Contribution</t>
  </si>
  <si>
    <t>Broad Town PCC Newsletter Contribution</t>
  </si>
  <si>
    <t>Community Heartbeat Trust - Defibrillator</t>
  </si>
  <si>
    <t>Wiltshire Council - CIL payment</t>
  </si>
  <si>
    <t>Cashbook Balance as of 31st March 2021</t>
  </si>
  <si>
    <t>Community Fund Grant - Broad Town School</t>
  </si>
  <si>
    <t>Community Fund Grant - Broad Town Pre-School</t>
  </si>
  <si>
    <t>Community Fund Grant  - Christ Church PCC</t>
  </si>
  <si>
    <t>Good Energy Community Fund Annual Payment</t>
  </si>
  <si>
    <t>Broad Town Parish Council</t>
  </si>
  <si>
    <t>Less uncleared items</t>
  </si>
  <si>
    <t>Plus receipts in year</t>
  </si>
  <si>
    <t>Less payments in year</t>
  </si>
  <si>
    <t>Bank reconciliation as at 31st March 2021</t>
  </si>
  <si>
    <t>Current a/c balance 31.3.21</t>
  </si>
  <si>
    <t>Business Capital Projects a/c balance 3.03.21</t>
  </si>
  <si>
    <t>Community Fund a/c balance 31.3.21</t>
  </si>
  <si>
    <t>Balance 31.3.21</t>
  </si>
  <si>
    <t>Combined opening balance 01.04.20</t>
  </si>
  <si>
    <t>Combined cashbook balance 31.3.21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</si>
</sst>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3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Britannic Bold"/>
      <family val="2"/>
    </font>
    <font>
      <b/>
      <sz val="10"/>
      <name val="CG Times"/>
      <family val="1"/>
    </font>
    <font>
      <sz val="10"/>
      <name val="CG Times"/>
      <family val="1"/>
    </font>
    <font>
      <sz val="8"/>
      <name val="CG Times"/>
      <family val="1"/>
    </font>
    <font>
      <b/>
      <sz val="10"/>
      <name val="Times New Roman"/>
      <family val="1"/>
    </font>
    <font>
      <b/>
      <sz val="10"/>
      <color indexed="12"/>
      <name val="Times New Roman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u/>
      <sz val="10"/>
      <name val="Times New Roman"/>
      <family val="1"/>
    </font>
    <font>
      <sz val="10"/>
      <name val="CG Times"/>
    </font>
    <font>
      <b/>
      <u/>
      <sz val="10"/>
      <name val="CG Times"/>
      <family val="1"/>
    </font>
    <font>
      <sz val="8"/>
      <name val="CG Times"/>
    </font>
    <font>
      <sz val="10"/>
      <color theme="1"/>
      <name val="CG Time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8" fillId="0" borderId="0"/>
    <xf numFmtId="44" fontId="18" fillId="0" borderId="0" applyFont="0" applyFill="0" applyBorder="0" applyAlignment="0" applyProtection="0"/>
  </cellStyleXfs>
  <cellXfs count="194">
    <xf numFmtId="0" fontId="0" fillId="0" borderId="0" xfId="0"/>
    <xf numFmtId="1" fontId="0" fillId="0" borderId="0" xfId="0" applyNumberFormat="1"/>
    <xf numFmtId="2" fontId="0" fillId="0" borderId="0" xfId="0" applyNumberFormat="1"/>
    <xf numFmtId="2" fontId="3" fillId="0" borderId="0" xfId="0" applyNumberFormat="1" applyFont="1" applyFill="1" applyBorder="1"/>
    <xf numFmtId="2" fontId="4" fillId="0" borderId="3" xfId="0" applyNumberFormat="1" applyFont="1" applyFill="1" applyBorder="1"/>
    <xf numFmtId="2" fontId="4" fillId="0" borderId="5" xfId="0" applyNumberFormat="1" applyFont="1" applyFill="1" applyBorder="1"/>
    <xf numFmtId="1" fontId="6" fillId="0" borderId="0" xfId="0" applyNumberFormat="1" applyFont="1"/>
    <xf numFmtId="2" fontId="6" fillId="0" borderId="0" xfId="0" applyNumberFormat="1" applyFont="1"/>
    <xf numFmtId="16" fontId="3" fillId="0" borderId="1" xfId="0" applyNumberFormat="1" applyFont="1" applyFill="1" applyBorder="1" applyAlignment="1">
      <alignment horizontal="right"/>
    </xf>
    <xf numFmtId="16" fontId="0" fillId="0" borderId="0" xfId="0" applyNumberFormat="1"/>
    <xf numFmtId="16" fontId="4" fillId="0" borderId="2" xfId="0" applyNumberFormat="1" applyFont="1" applyFill="1" applyBorder="1" applyAlignment="1">
      <alignment horizontal="right"/>
    </xf>
    <xf numFmtId="16" fontId="4" fillId="0" borderId="2" xfId="0" applyNumberFormat="1" applyFont="1" applyFill="1" applyBorder="1"/>
    <xf numFmtId="16" fontId="4" fillId="0" borderId="4" xfId="0" applyNumberFormat="1" applyFont="1" applyFill="1" applyBorder="1"/>
    <xf numFmtId="16" fontId="6" fillId="0" borderId="0" xfId="0" applyNumberFormat="1" applyFont="1"/>
    <xf numFmtId="16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/>
    <xf numFmtId="2" fontId="4" fillId="0" borderId="13" xfId="0" applyNumberFormat="1" applyFont="1" applyFill="1" applyBorder="1"/>
    <xf numFmtId="2" fontId="4" fillId="0" borderId="14" xfId="0" applyNumberFormat="1" applyFont="1" applyFill="1" applyBorder="1"/>
    <xf numFmtId="2" fontId="4" fillId="0" borderId="14" xfId="0" applyNumberFormat="1" applyFont="1" applyFill="1" applyBorder="1" applyAlignment="1">
      <alignment horizontal="right"/>
    </xf>
    <xf numFmtId="16" fontId="1" fillId="2" borderId="15" xfId="0" applyNumberFormat="1" applyFont="1" applyFill="1" applyBorder="1"/>
    <xf numFmtId="2" fontId="1" fillId="2" borderId="16" xfId="0" applyNumberFormat="1" applyFont="1" applyFill="1" applyBorder="1"/>
    <xf numFmtId="1" fontId="1" fillId="2" borderId="16" xfId="0" applyNumberFormat="1" applyFont="1" applyFill="1" applyBorder="1"/>
    <xf numFmtId="2" fontId="2" fillId="3" borderId="7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2" fillId="3" borderId="18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2" fontId="4" fillId="0" borderId="25" xfId="0" applyNumberFormat="1" applyFont="1" applyFill="1" applyBorder="1"/>
    <xf numFmtId="2" fontId="4" fillId="0" borderId="21" xfId="0" applyNumberFormat="1" applyFont="1" applyFill="1" applyBorder="1"/>
    <xf numFmtId="2" fontId="4" fillId="0" borderId="22" xfId="0" applyNumberFormat="1" applyFont="1" applyFill="1" applyBorder="1"/>
    <xf numFmtId="0" fontId="10" fillId="0" borderId="0" xfId="0" applyFont="1"/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/>
    <xf numFmtId="1" fontId="5" fillId="0" borderId="3" xfId="0" quotePrefix="1" applyNumberFormat="1" applyFont="1" applyFill="1" applyBorder="1" applyAlignment="1">
      <alignment horizontal="center"/>
    </xf>
    <xf numFmtId="2" fontId="4" fillId="0" borderId="37" xfId="0" applyNumberFormat="1" applyFont="1" applyFill="1" applyBorder="1"/>
    <xf numFmtId="0" fontId="0" fillId="0" borderId="21" xfId="0" applyFill="1" applyBorder="1"/>
    <xf numFmtId="0" fontId="0" fillId="0" borderId="13" xfId="0" applyFill="1" applyBorder="1"/>
    <xf numFmtId="2" fontId="4" fillId="4" borderId="12" xfId="0" applyNumberFormat="1" applyFont="1" applyFill="1" applyBorder="1"/>
    <xf numFmtId="2" fontId="4" fillId="4" borderId="21" xfId="0" applyNumberFormat="1" applyFont="1" applyFill="1" applyBorder="1"/>
    <xf numFmtId="2" fontId="3" fillId="0" borderId="38" xfId="0" applyNumberFormat="1" applyFont="1" applyFill="1" applyBorder="1"/>
    <xf numFmtId="2" fontId="3" fillId="0" borderId="39" xfId="0" applyNumberFormat="1" applyFont="1" applyFill="1" applyBorder="1"/>
    <xf numFmtId="2" fontId="3" fillId="0" borderId="40" xfId="0" applyNumberFormat="1" applyFont="1" applyFill="1" applyBorder="1"/>
    <xf numFmtId="2" fontId="3" fillId="0" borderId="41" xfId="0" applyNumberFormat="1" applyFont="1" applyFill="1" applyBorder="1"/>
    <xf numFmtId="2" fontId="3" fillId="0" borderId="42" xfId="0" applyNumberFormat="1" applyFont="1" applyFill="1" applyBorder="1"/>
    <xf numFmtId="2" fontId="3" fillId="0" borderId="43" xfId="0" applyNumberFormat="1" applyFont="1" applyFill="1" applyBorder="1"/>
    <xf numFmtId="0" fontId="0" fillId="0" borderId="0" xfId="0" applyFill="1"/>
    <xf numFmtId="2" fontId="6" fillId="4" borderId="0" xfId="0" applyNumberFormat="1" applyFont="1" applyFill="1"/>
    <xf numFmtId="2" fontId="12" fillId="4" borderId="0" xfId="0" applyNumberFormat="1" applyFont="1" applyFill="1"/>
    <xf numFmtId="16" fontId="0" fillId="0" borderId="0" xfId="0" applyNumberFormat="1" applyAlignment="1">
      <alignment horizontal="left" vertical="top"/>
    </xf>
    <xf numFmtId="2" fontId="8" fillId="4" borderId="0" xfId="0" applyNumberFormat="1" applyFont="1" applyFill="1" applyAlignment="1"/>
    <xf numFmtId="2" fontId="15" fillId="0" borderId="0" xfId="0" applyNumberFormat="1" applyFont="1"/>
    <xf numFmtId="2" fontId="15" fillId="4" borderId="0" xfId="0" applyNumberFormat="1" applyFont="1" applyFill="1"/>
    <xf numFmtId="1" fontId="13" fillId="0" borderId="0" xfId="0" applyNumberFormat="1" applyFont="1" applyAlignment="1">
      <alignment horizontal="center" vertical="top"/>
    </xf>
    <xf numFmtId="2" fontId="15" fillId="0" borderId="0" xfId="0" applyNumberFormat="1" applyFont="1" applyAlignment="1">
      <alignment vertical="top"/>
    </xf>
    <xf numFmtId="2" fontId="2" fillId="3" borderId="19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vertical="center"/>
    </xf>
    <xf numFmtId="0" fontId="0" fillId="4" borderId="0" xfId="0" applyFill="1"/>
    <xf numFmtId="49" fontId="7" fillId="4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2" fontId="6" fillId="4" borderId="0" xfId="1" applyNumberFormat="1" applyFont="1" applyFill="1" applyAlignment="1">
      <alignment horizontal="center" vertical="top"/>
    </xf>
    <xf numFmtId="2" fontId="6" fillId="0" borderId="0" xfId="1" applyNumberFormat="1" applyFont="1" applyAlignment="1">
      <alignment horizontal="center" vertical="top"/>
    </xf>
    <xf numFmtId="2" fontId="17" fillId="0" borderId="0" xfId="0" applyNumberFormat="1" applyFont="1" applyAlignment="1">
      <alignment horizontal="center" vertical="top"/>
    </xf>
    <xf numFmtId="2" fontId="14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" fontId="14" fillId="0" borderId="0" xfId="0" applyNumberFormat="1" applyFont="1" applyAlignment="1">
      <alignment horizontal="center" vertical="top"/>
    </xf>
    <xf numFmtId="164" fontId="19" fillId="0" borderId="0" xfId="2" applyNumberFormat="1" applyFont="1" applyBorder="1" applyAlignment="1">
      <alignment vertical="top"/>
    </xf>
    <xf numFmtId="164" fontId="20" fillId="0" borderId="0" xfId="0" applyNumberFormat="1" applyFont="1" applyBorder="1" applyAlignment="1">
      <alignment horizontal="center" vertical="top"/>
    </xf>
    <xf numFmtId="164" fontId="16" fillId="0" borderId="44" xfId="2" applyNumberFormat="1" applyFont="1" applyBorder="1" applyAlignment="1">
      <alignment vertical="top"/>
    </xf>
    <xf numFmtId="2" fontId="4" fillId="0" borderId="45" xfId="0" applyNumberFormat="1" applyFont="1" applyFill="1" applyBorder="1"/>
    <xf numFmtId="2" fontId="4" fillId="0" borderId="46" xfId="0" applyNumberFormat="1" applyFont="1" applyFill="1" applyBorder="1"/>
    <xf numFmtId="2" fontId="4" fillId="0" borderId="47" xfId="0" applyNumberFormat="1" applyFont="1" applyFill="1" applyBorder="1"/>
    <xf numFmtId="2" fontId="4" fillId="0" borderId="48" xfId="0" applyNumberFormat="1" applyFont="1" applyFill="1" applyBorder="1"/>
    <xf numFmtId="164" fontId="16" fillId="0" borderId="49" xfId="2" applyNumberFormat="1" applyFont="1" applyBorder="1" applyAlignment="1">
      <alignment vertical="top"/>
    </xf>
    <xf numFmtId="164" fontId="16" fillId="0" borderId="50" xfId="2" applyNumberFormat="1" applyFont="1" applyBorder="1" applyAlignment="1">
      <alignment vertical="top"/>
    </xf>
    <xf numFmtId="164" fontId="16" fillId="0" borderId="51" xfId="2" applyNumberFormat="1" applyFont="1" applyBorder="1" applyAlignment="1">
      <alignment vertical="top"/>
    </xf>
    <xf numFmtId="2" fontId="21" fillId="4" borderId="0" xfId="0" applyNumberFormat="1" applyFont="1" applyFill="1"/>
    <xf numFmtId="164" fontId="21" fillId="4" borderId="0" xfId="0" applyNumberFormat="1" applyFont="1" applyFill="1"/>
    <xf numFmtId="2" fontId="2" fillId="3" borderId="15" xfId="0" applyNumberFormat="1" applyFont="1" applyFill="1" applyBorder="1" applyAlignment="1">
      <alignment vertical="center" wrapText="1"/>
    </xf>
    <xf numFmtId="2" fontId="2" fillId="3" borderId="23" xfId="0" applyNumberFormat="1" applyFont="1" applyFill="1" applyBorder="1" applyAlignment="1">
      <alignment vertical="center" wrapText="1"/>
    </xf>
    <xf numFmtId="2" fontId="2" fillId="3" borderId="24" xfId="0" applyNumberFormat="1" applyFont="1" applyFill="1" applyBorder="1" applyAlignment="1">
      <alignment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3" fillId="4" borderId="31" xfId="0" applyNumberFormat="1" applyFont="1" applyFill="1" applyBorder="1"/>
    <xf numFmtId="2" fontId="3" fillId="4" borderId="36" xfId="0" applyNumberFormat="1" applyFont="1" applyFill="1" applyBorder="1"/>
    <xf numFmtId="2" fontId="3" fillId="4" borderId="30" xfId="0" applyNumberFormat="1" applyFont="1" applyFill="1" applyBorder="1"/>
    <xf numFmtId="2" fontId="3" fillId="4" borderId="29" xfId="0" applyNumberFormat="1" applyFont="1" applyFill="1" applyBorder="1"/>
    <xf numFmtId="2" fontId="3" fillId="4" borderId="27" xfId="0" applyNumberFormat="1" applyFont="1" applyFill="1" applyBorder="1"/>
    <xf numFmtId="2" fontId="3" fillId="4" borderId="28" xfId="0" applyNumberFormat="1" applyFont="1" applyFill="1" applyBorder="1"/>
    <xf numFmtId="2" fontId="17" fillId="0" borderId="0" xfId="0" applyNumberFormat="1" applyFont="1" applyBorder="1" applyAlignment="1">
      <alignment vertical="top"/>
    </xf>
    <xf numFmtId="2" fontId="15" fillId="0" borderId="0" xfId="0" applyNumberFormat="1" applyFont="1" applyBorder="1" applyAlignment="1">
      <alignment vertical="top"/>
    </xf>
    <xf numFmtId="1" fontId="4" fillId="0" borderId="0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15" fillId="0" borderId="0" xfId="2" applyNumberFormat="1" applyFont="1" applyBorder="1" applyAlignment="1">
      <alignment vertical="top"/>
    </xf>
    <xf numFmtId="2" fontId="15" fillId="0" borderId="0" xfId="0" applyNumberFormat="1" applyFont="1" applyBorder="1" applyAlignment="1">
      <alignment vertical="top" wrapText="1"/>
    </xf>
    <xf numFmtId="164" fontId="15" fillId="0" borderId="0" xfId="0" applyNumberFormat="1" applyFont="1" applyBorder="1" applyAlignment="1">
      <alignment vertical="top"/>
    </xf>
    <xf numFmtId="2" fontId="0" fillId="0" borderId="0" xfId="0" applyNumberForma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2" fontId="16" fillId="0" borderId="0" xfId="0" applyNumberFormat="1" applyFont="1" applyBorder="1" applyAlignment="1">
      <alignment vertical="top"/>
    </xf>
    <xf numFmtId="164" fontId="17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center" vertical="top"/>
    </xf>
    <xf numFmtId="164" fontId="16" fillId="0" borderId="52" xfId="2" applyNumberFormat="1" applyFont="1" applyBorder="1" applyAlignment="1">
      <alignment vertical="top"/>
    </xf>
    <xf numFmtId="164" fontId="16" fillId="0" borderId="8" xfId="2" applyNumberFormat="1" applyFont="1" applyBorder="1" applyAlignment="1">
      <alignment vertical="top"/>
    </xf>
    <xf numFmtId="164" fontId="16" fillId="0" borderId="53" xfId="2" applyNumberFormat="1" applyFont="1" applyBorder="1" applyAlignment="1">
      <alignment vertical="top"/>
    </xf>
    <xf numFmtId="164" fontId="16" fillId="0" borderId="54" xfId="2" applyNumberFormat="1" applyFont="1" applyBorder="1" applyAlignment="1">
      <alignment vertical="top"/>
    </xf>
    <xf numFmtId="164" fontId="16" fillId="0" borderId="20" xfId="2" applyNumberFormat="1" applyFont="1" applyBorder="1" applyAlignment="1">
      <alignment vertical="top"/>
    </xf>
    <xf numFmtId="164" fontId="16" fillId="0" borderId="55" xfId="2" applyNumberFormat="1" applyFont="1" applyBorder="1" applyAlignment="1">
      <alignment vertical="top"/>
    </xf>
    <xf numFmtId="2" fontId="0" fillId="4" borderId="0" xfId="0" applyNumberFormat="1" applyFont="1" applyFill="1" applyBorder="1" applyAlignment="1">
      <alignment vertical="center"/>
    </xf>
    <xf numFmtId="164" fontId="16" fillId="0" borderId="56" xfId="2" applyNumberFormat="1" applyFont="1" applyBorder="1" applyAlignment="1">
      <alignment vertical="top"/>
    </xf>
    <xf numFmtId="164" fontId="16" fillId="0" borderId="48" xfId="2" applyNumberFormat="1" applyFont="1" applyBorder="1" applyAlignment="1">
      <alignment vertical="top"/>
    </xf>
    <xf numFmtId="164" fontId="16" fillId="0" borderId="57" xfId="2" applyNumberFormat="1" applyFont="1" applyBorder="1" applyAlignment="1">
      <alignment vertical="top"/>
    </xf>
    <xf numFmtId="2" fontId="3" fillId="4" borderId="50" xfId="0" applyNumberFormat="1" applyFont="1" applyFill="1" applyBorder="1" applyAlignment="1">
      <alignment vertical="center"/>
    </xf>
    <xf numFmtId="1" fontId="3" fillId="4" borderId="55" xfId="0" applyNumberFormat="1" applyFont="1" applyFill="1" applyBorder="1" applyAlignment="1">
      <alignment horizontal="center" vertical="center"/>
    </xf>
    <xf numFmtId="1" fontId="4" fillId="0" borderId="58" xfId="0" applyNumberFormat="1" applyFont="1" applyFill="1" applyBorder="1" applyAlignment="1">
      <alignment horizontal="center"/>
    </xf>
    <xf numFmtId="1" fontId="4" fillId="0" borderId="39" xfId="0" applyNumberFormat="1" applyFont="1" applyFill="1" applyBorder="1" applyAlignment="1">
      <alignment horizontal="center"/>
    </xf>
    <xf numFmtId="1" fontId="5" fillId="0" borderId="40" xfId="0" applyNumberFormat="1" applyFont="1" applyFill="1" applyBorder="1" applyAlignment="1">
      <alignment horizontal="center"/>
    </xf>
    <xf numFmtId="16" fontId="22" fillId="0" borderId="1" xfId="0" applyNumberFormat="1" applyFont="1" applyFill="1" applyBorder="1" applyAlignment="1">
      <alignment horizontal="right"/>
    </xf>
    <xf numFmtId="1" fontId="3" fillId="0" borderId="61" xfId="0" applyNumberFormat="1" applyFont="1" applyFill="1" applyBorder="1" applyAlignment="1">
      <alignment horizontal="center"/>
    </xf>
    <xf numFmtId="1" fontId="3" fillId="0" borderId="63" xfId="0" applyNumberFormat="1" applyFont="1" applyFill="1" applyBorder="1" applyAlignment="1">
      <alignment horizontal="center"/>
    </xf>
    <xf numFmtId="2" fontId="4" fillId="0" borderId="41" xfId="0" applyNumberFormat="1" applyFont="1" applyFill="1" applyBorder="1"/>
    <xf numFmtId="2" fontId="4" fillId="0" borderId="39" xfId="0" applyNumberFormat="1" applyFont="1" applyFill="1" applyBorder="1"/>
    <xf numFmtId="2" fontId="4" fillId="0" borderId="42" xfId="0" applyNumberFormat="1" applyFont="1" applyFill="1" applyBorder="1"/>
    <xf numFmtId="2" fontId="3" fillId="0" borderId="65" xfId="0" applyNumberFormat="1" applyFont="1" applyFill="1" applyBorder="1"/>
    <xf numFmtId="2" fontId="3" fillId="0" borderId="60" xfId="0" applyNumberFormat="1" applyFont="1" applyFill="1" applyBorder="1"/>
    <xf numFmtId="2" fontId="3" fillId="0" borderId="59" xfId="0" applyNumberFormat="1" applyFont="1" applyFill="1" applyBorder="1"/>
    <xf numFmtId="2" fontId="3" fillId="0" borderId="67" xfId="0" applyNumberFormat="1" applyFont="1" applyFill="1" applyBorder="1"/>
    <xf numFmtId="2" fontId="3" fillId="0" borderId="68" xfId="0" applyNumberFormat="1" applyFont="1" applyFill="1" applyBorder="1"/>
    <xf numFmtId="1" fontId="4" fillId="0" borderId="64" xfId="0" applyNumberFormat="1" applyFont="1" applyFill="1" applyBorder="1" applyAlignment="1">
      <alignment horizontal="center"/>
    </xf>
    <xf numFmtId="1" fontId="4" fillId="0" borderId="69" xfId="0" applyNumberFormat="1" applyFont="1" applyFill="1" applyBorder="1" applyAlignment="1">
      <alignment horizontal="center"/>
    </xf>
    <xf numFmtId="1" fontId="4" fillId="0" borderId="70" xfId="0" applyNumberFormat="1" applyFont="1" applyFill="1" applyBorder="1" applyAlignment="1">
      <alignment horizontal="center"/>
    </xf>
    <xf numFmtId="1" fontId="4" fillId="0" borderId="71" xfId="0" applyNumberFormat="1" applyFont="1" applyFill="1" applyBorder="1" applyAlignment="1">
      <alignment horizontal="center"/>
    </xf>
    <xf numFmtId="2" fontId="3" fillId="4" borderId="72" xfId="0" applyNumberFormat="1" applyFont="1" applyFill="1" applyBorder="1" applyAlignment="1">
      <alignment vertical="center"/>
    </xf>
    <xf numFmtId="2" fontId="3" fillId="4" borderId="73" xfId="0" applyNumberFormat="1" applyFont="1" applyFill="1" applyBorder="1" applyAlignment="1">
      <alignment vertical="center"/>
    </xf>
    <xf numFmtId="16" fontId="4" fillId="0" borderId="1" xfId="0" applyNumberFormat="1" applyFont="1" applyFill="1" applyBorder="1"/>
    <xf numFmtId="2" fontId="4" fillId="0" borderId="0" xfId="0" applyNumberFormat="1" applyFont="1" applyFill="1" applyBorder="1"/>
    <xf numFmtId="1" fontId="4" fillId="0" borderId="20" xfId="0" applyNumberFormat="1" applyFont="1" applyFill="1" applyBorder="1" applyAlignment="1">
      <alignment horizontal="center"/>
    </xf>
    <xf numFmtId="2" fontId="4" fillId="0" borderId="8" xfId="0" applyNumberFormat="1" applyFont="1" applyFill="1" applyBorder="1"/>
    <xf numFmtId="2" fontId="4" fillId="0" borderId="20" xfId="0" applyNumberFormat="1" applyFont="1" applyFill="1" applyBorder="1"/>
    <xf numFmtId="16" fontId="4" fillId="0" borderId="77" xfId="0" applyNumberFormat="1" applyFont="1" applyFill="1" applyBorder="1"/>
    <xf numFmtId="2" fontId="4" fillId="0" borderId="78" xfId="0" applyNumberFormat="1" applyFont="1" applyFill="1" applyBorder="1"/>
    <xf numFmtId="1" fontId="4" fillId="0" borderId="47" xfId="0" applyNumberFormat="1" applyFont="1" applyFill="1" applyBorder="1" applyAlignment="1">
      <alignment horizontal="center"/>
    </xf>
    <xf numFmtId="1" fontId="4" fillId="0" borderId="78" xfId="0" applyNumberFormat="1" applyFont="1" applyFill="1" applyBorder="1" applyAlignment="1">
      <alignment horizontal="center"/>
    </xf>
    <xf numFmtId="2" fontId="4" fillId="0" borderId="79" xfId="0" applyNumberFormat="1" applyFont="1" applyFill="1" applyBorder="1"/>
    <xf numFmtId="2" fontId="4" fillId="0" borderId="38" xfId="0" applyNumberFormat="1" applyFont="1" applyFill="1" applyBorder="1"/>
    <xf numFmtId="2" fontId="4" fillId="0" borderId="40" xfId="0" applyNumberFormat="1" applyFont="1" applyFill="1" applyBorder="1"/>
    <xf numFmtId="2" fontId="4" fillId="0" borderId="80" xfId="0" applyNumberFormat="1" applyFont="1" applyFill="1" applyBorder="1"/>
    <xf numFmtId="0" fontId="0" fillId="0" borderId="3" xfId="0" applyBorder="1"/>
    <xf numFmtId="2" fontId="4" fillId="0" borderId="81" xfId="0" applyNumberFormat="1" applyFont="1" applyFill="1" applyBorder="1"/>
    <xf numFmtId="2" fontId="4" fillId="0" borderId="82" xfId="0" applyNumberFormat="1" applyFont="1" applyFill="1" applyBorder="1"/>
    <xf numFmtId="1" fontId="22" fillId="0" borderId="64" xfId="0" applyNumberFormat="1" applyFont="1" applyFill="1" applyBorder="1" applyAlignment="1">
      <alignment horizontal="center"/>
    </xf>
    <xf numFmtId="1" fontId="24" fillId="0" borderId="62" xfId="0" applyNumberFormat="1" applyFont="1" applyFill="1" applyBorder="1" applyAlignment="1">
      <alignment horizontal="center"/>
    </xf>
    <xf numFmtId="2" fontId="22" fillId="0" borderId="66" xfId="0" applyNumberFormat="1" applyFont="1" applyFill="1" applyBorder="1"/>
    <xf numFmtId="0" fontId="25" fillId="0" borderId="13" xfId="0" applyFont="1" applyFill="1" applyBorder="1"/>
    <xf numFmtId="0" fontId="25" fillId="0" borderId="21" xfId="0" applyFont="1" applyFill="1" applyBorder="1"/>
    <xf numFmtId="2" fontId="0" fillId="0" borderId="12" xfId="0" applyNumberFormat="1" applyBorder="1"/>
    <xf numFmtId="164" fontId="16" fillId="0" borderId="83" xfId="2" applyNumberFormat="1" applyFont="1" applyBorder="1" applyAlignment="1">
      <alignment vertical="top"/>
    </xf>
    <xf numFmtId="164" fontId="16" fillId="0" borderId="84" xfId="2" applyNumberFormat="1" applyFont="1" applyBorder="1" applyAlignment="1">
      <alignment vertical="top"/>
    </xf>
    <xf numFmtId="2" fontId="22" fillId="0" borderId="41" xfId="0" applyNumberFormat="1" applyFont="1" applyFill="1" applyBorder="1"/>
    <xf numFmtId="2" fontId="17" fillId="0" borderId="0" xfId="0" applyNumberFormat="1" applyFont="1" applyAlignment="1">
      <alignment horizontal="center" vertical="top" wrapText="1"/>
    </xf>
    <xf numFmtId="2" fontId="0" fillId="0" borderId="5" xfId="0" applyNumberFormat="1" applyBorder="1"/>
    <xf numFmtId="2" fontId="0" fillId="0" borderId="0" xfId="0" applyNumberFormat="1" applyBorder="1"/>
    <xf numFmtId="2" fontId="0" fillId="0" borderId="5" xfId="0" applyNumberFormat="1" applyFont="1" applyBorder="1"/>
    <xf numFmtId="2" fontId="0" fillId="0" borderId="0" xfId="0" applyNumberFormat="1" applyFont="1" applyBorder="1"/>
    <xf numFmtId="2" fontId="10" fillId="0" borderId="0" xfId="0" applyNumberFormat="1" applyFont="1" applyBorder="1"/>
    <xf numFmtId="2" fontId="10" fillId="0" borderId="0" xfId="0" applyNumberFormat="1" applyFont="1"/>
    <xf numFmtId="2" fontId="10" fillId="0" borderId="85" xfId="0" applyNumberFormat="1" applyFont="1" applyBorder="1"/>
    <xf numFmtId="2" fontId="28" fillId="0" borderId="0" xfId="0" applyNumberFormat="1" applyFont="1"/>
    <xf numFmtId="1" fontId="29" fillId="0" borderId="0" xfId="0" applyNumberFormat="1" applyFont="1" applyAlignment="1">
      <alignment horizontal="center"/>
    </xf>
    <xf numFmtId="2" fontId="29" fillId="0" borderId="0" xfId="0" applyNumberFormat="1" applyFont="1"/>
    <xf numFmtId="1" fontId="8" fillId="0" borderId="0" xfId="0" applyNumberFormat="1" applyFont="1" applyAlignment="1">
      <alignment horizontal="center"/>
    </xf>
    <xf numFmtId="2" fontId="29" fillId="0" borderId="5" xfId="0" applyNumberFormat="1" applyFont="1" applyBorder="1"/>
    <xf numFmtId="2" fontId="2" fillId="3" borderId="26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2" fontId="2" fillId="3" borderId="23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2" fontId="9" fillId="2" borderId="32" xfId="0" applyNumberFormat="1" applyFont="1" applyFill="1" applyBorder="1" applyAlignment="1">
      <alignment horizontal="center"/>
    </xf>
    <xf numFmtId="2" fontId="9" fillId="2" borderId="33" xfId="0" applyNumberFormat="1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2" fontId="9" fillId="2" borderId="34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 wrapText="1"/>
    </xf>
    <xf numFmtId="16" fontId="23" fillId="4" borderId="74" xfId="0" quotePrefix="1" applyNumberFormat="1" applyFont="1" applyFill="1" applyBorder="1" applyAlignment="1">
      <alignment horizontal="center" vertical="center"/>
    </xf>
    <xf numFmtId="16" fontId="23" fillId="4" borderId="75" xfId="0" quotePrefix="1" applyNumberFormat="1" applyFont="1" applyFill="1" applyBorder="1" applyAlignment="1">
      <alignment horizontal="center" vertical="center"/>
    </xf>
    <xf numFmtId="16" fontId="23" fillId="4" borderId="76" xfId="0" quotePrefix="1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1"/>
  <sheetViews>
    <sheetView zoomScale="110" zoomScaleNormal="110" workbookViewId="0">
      <pane xSplit="4" ySplit="2" topLeftCell="G60" activePane="bottomRight" state="frozen"/>
      <selection pane="topRight" activeCell="E1" sqref="E1"/>
      <selection pane="bottomLeft" activeCell="A3" sqref="A3"/>
      <selection pane="bottomRight" activeCell="P45" sqref="P45"/>
    </sheetView>
  </sheetViews>
  <sheetFormatPr defaultRowHeight="14.4"/>
  <cols>
    <col min="1" max="1" width="11.88671875" style="9" customWidth="1"/>
    <col min="2" max="2" width="29.6640625" style="2" customWidth="1"/>
    <col min="3" max="3" width="6.109375" style="24" customWidth="1"/>
    <col min="4" max="4" width="12.109375" style="1" customWidth="1"/>
    <col min="5" max="5" width="13.5546875" style="2" customWidth="1"/>
    <col min="6" max="7" width="12.44140625" style="2" customWidth="1"/>
    <col min="8" max="9" width="11.5546875" style="2" customWidth="1"/>
    <col min="10" max="10" width="12.21875" style="2" customWidth="1"/>
    <col min="11" max="11" width="9.5546875" style="2" bestFit="1" customWidth="1"/>
    <col min="12" max="12" width="10.6640625" style="2" customWidth="1"/>
    <col min="13" max="13" width="8.6640625" style="2" customWidth="1"/>
    <col min="14" max="14" width="12.44140625" style="2" customWidth="1"/>
    <col min="15" max="15" width="14.6640625" style="2" customWidth="1"/>
    <col min="16" max="16" width="12.88671875" style="2" customWidth="1"/>
    <col min="17" max="17" width="12" style="2" customWidth="1"/>
    <col min="18" max="18" width="11" style="2" customWidth="1"/>
    <col min="19" max="19" width="11.88671875" style="2" customWidth="1"/>
    <col min="20" max="23" width="8.6640625" style="2" customWidth="1"/>
    <col min="24" max="24" width="11.6640625" style="2" customWidth="1"/>
    <col min="25" max="26" width="8.6640625" style="2" customWidth="1"/>
    <col min="27" max="28" width="11" style="2" customWidth="1"/>
    <col min="29" max="29" width="8.6640625" style="2" customWidth="1"/>
    <col min="30" max="30" width="10.6640625" style="2" customWidth="1"/>
    <col min="31" max="31" width="12.109375" style="2" customWidth="1"/>
  </cols>
  <sheetData>
    <row r="1" spans="1:31" ht="15.6" customHeight="1" thickTop="1" thickBot="1">
      <c r="A1" s="20"/>
      <c r="B1" s="21"/>
      <c r="C1" s="33"/>
      <c r="D1" s="22"/>
      <c r="E1" s="185" t="s">
        <v>41</v>
      </c>
      <c r="F1" s="186"/>
      <c r="G1" s="188"/>
      <c r="H1" s="186" t="s">
        <v>5</v>
      </c>
      <c r="I1" s="186"/>
      <c r="J1" s="186"/>
      <c r="K1" s="186"/>
      <c r="L1" s="186"/>
      <c r="M1" s="188"/>
      <c r="N1" s="185" t="s">
        <v>6</v>
      </c>
      <c r="O1" s="186"/>
      <c r="P1" s="187"/>
      <c r="Q1" s="183" t="s">
        <v>16</v>
      </c>
      <c r="R1" s="183" t="s">
        <v>30</v>
      </c>
      <c r="S1" s="183" t="s">
        <v>31</v>
      </c>
      <c r="T1" s="183" t="s">
        <v>25</v>
      </c>
      <c r="U1" s="183" t="s">
        <v>17</v>
      </c>
      <c r="V1" s="183" t="s">
        <v>24</v>
      </c>
      <c r="W1" s="183" t="s">
        <v>18</v>
      </c>
      <c r="X1" s="183" t="s">
        <v>12</v>
      </c>
      <c r="Y1" s="183" t="s">
        <v>19</v>
      </c>
      <c r="Z1" s="183" t="s">
        <v>26</v>
      </c>
      <c r="AA1" s="183" t="s">
        <v>35</v>
      </c>
      <c r="AB1" s="183" t="s">
        <v>36</v>
      </c>
      <c r="AC1" s="183" t="s">
        <v>20</v>
      </c>
      <c r="AD1" s="183" t="s">
        <v>22</v>
      </c>
      <c r="AE1" s="181" t="s">
        <v>11</v>
      </c>
    </row>
    <row r="2" spans="1:31" ht="46.8" thickTop="1" thickBot="1">
      <c r="A2" s="14" t="s">
        <v>4</v>
      </c>
      <c r="B2" s="23" t="s">
        <v>0</v>
      </c>
      <c r="C2" s="30" t="s">
        <v>7</v>
      </c>
      <c r="D2" s="28" t="s">
        <v>1</v>
      </c>
      <c r="E2" s="15" t="s">
        <v>15</v>
      </c>
      <c r="F2" s="62" t="s">
        <v>42</v>
      </c>
      <c r="G2" s="91" t="s">
        <v>27</v>
      </c>
      <c r="H2" s="88" t="s">
        <v>10</v>
      </c>
      <c r="I2" s="89" t="s">
        <v>8</v>
      </c>
      <c r="J2" s="89" t="s">
        <v>9</v>
      </c>
      <c r="K2" s="89" t="s">
        <v>23</v>
      </c>
      <c r="L2" s="89" t="s">
        <v>21</v>
      </c>
      <c r="M2" s="90" t="s">
        <v>11</v>
      </c>
      <c r="N2" s="15" t="s">
        <v>15</v>
      </c>
      <c r="O2" s="38" t="s">
        <v>42</v>
      </c>
      <c r="P2" s="39" t="s">
        <v>27</v>
      </c>
      <c r="Q2" s="184"/>
      <c r="R2" s="189"/>
      <c r="S2" s="184"/>
      <c r="T2" s="184"/>
      <c r="U2" s="184"/>
      <c r="V2" s="184"/>
      <c r="W2" s="184"/>
      <c r="X2" s="184"/>
      <c r="Y2" s="184"/>
      <c r="Z2" s="184"/>
      <c r="AA2" s="193"/>
      <c r="AB2" s="193"/>
      <c r="AC2" s="184"/>
      <c r="AD2" s="184"/>
      <c r="AE2" s="182"/>
    </row>
    <row r="3" spans="1:31" ht="13.5" customHeight="1">
      <c r="A3" s="8">
        <v>42826</v>
      </c>
      <c r="B3" s="3" t="s">
        <v>2</v>
      </c>
      <c r="C3" s="128"/>
      <c r="D3" s="127"/>
      <c r="E3" s="132">
        <v>5220.87</v>
      </c>
      <c r="F3" s="133">
        <v>1500</v>
      </c>
      <c r="G3" s="134">
        <v>12223.69</v>
      </c>
      <c r="H3" s="96"/>
      <c r="I3" s="92"/>
      <c r="J3" s="92"/>
      <c r="K3" s="92"/>
      <c r="L3" s="92"/>
      <c r="M3" s="97"/>
      <c r="N3" s="95"/>
      <c r="O3" s="92"/>
      <c r="P3" s="94"/>
      <c r="Q3" s="95"/>
      <c r="R3" s="92"/>
      <c r="S3" s="92"/>
      <c r="T3" s="92"/>
      <c r="U3" s="92"/>
      <c r="V3" s="92"/>
      <c r="W3" s="92"/>
      <c r="X3" s="92"/>
      <c r="Y3" s="92"/>
      <c r="Z3" s="92"/>
      <c r="AA3" s="93"/>
      <c r="AB3" s="93"/>
      <c r="AC3" s="93"/>
      <c r="AD3" s="93"/>
      <c r="AE3" s="94"/>
    </row>
    <row r="4" spans="1:31" s="53" customFormat="1" ht="13.5" customHeight="1">
      <c r="A4" s="126" t="s">
        <v>44</v>
      </c>
      <c r="B4" s="4" t="s">
        <v>45</v>
      </c>
      <c r="C4" s="159" t="s">
        <v>57</v>
      </c>
      <c r="D4" s="160"/>
      <c r="E4" s="161"/>
      <c r="F4" s="135"/>
      <c r="G4" s="136"/>
      <c r="H4" s="47"/>
      <c r="I4" s="48"/>
      <c r="J4" s="48"/>
      <c r="K4" s="48"/>
      <c r="L4" s="48"/>
      <c r="M4" s="49"/>
      <c r="N4" s="167">
        <v>25.8</v>
      </c>
      <c r="O4" s="48"/>
      <c r="P4" s="51"/>
      <c r="Q4" s="50">
        <v>25.8</v>
      </c>
      <c r="R4" s="52"/>
      <c r="S4" s="48"/>
      <c r="T4" s="48"/>
      <c r="U4" s="48"/>
      <c r="V4" s="48"/>
      <c r="W4" s="48"/>
      <c r="X4" s="48"/>
      <c r="Y4" s="48"/>
      <c r="Z4" s="48"/>
      <c r="AA4" s="52"/>
      <c r="AB4" s="52"/>
      <c r="AC4" s="52"/>
      <c r="AD4" s="52"/>
      <c r="AE4" s="51"/>
    </row>
    <row r="5" spans="1:31">
      <c r="A5" s="10" t="s">
        <v>44</v>
      </c>
      <c r="B5" s="4" t="s">
        <v>67</v>
      </c>
      <c r="C5" s="124" t="s">
        <v>57</v>
      </c>
      <c r="D5" s="125"/>
      <c r="E5" s="129"/>
      <c r="F5" s="130"/>
      <c r="G5" s="131"/>
      <c r="H5" s="34"/>
      <c r="I5" s="35"/>
      <c r="J5" s="35"/>
      <c r="K5" s="35"/>
      <c r="L5" s="35"/>
      <c r="M5" s="4"/>
      <c r="N5" s="16">
        <v>622.4</v>
      </c>
      <c r="O5" s="35"/>
      <c r="P5" s="17"/>
      <c r="Q5" s="16">
        <v>581.79999999999995</v>
      </c>
      <c r="R5" s="42">
        <v>40.6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17"/>
    </row>
    <row r="6" spans="1:31">
      <c r="A6" s="10" t="s">
        <v>44</v>
      </c>
      <c r="B6" s="4" t="s">
        <v>46</v>
      </c>
      <c r="C6" s="31" t="s">
        <v>57</v>
      </c>
      <c r="D6" s="29"/>
      <c r="E6" s="16"/>
      <c r="F6" s="35"/>
      <c r="G6" s="17"/>
      <c r="H6" s="34"/>
      <c r="I6" s="35"/>
      <c r="J6" s="35"/>
      <c r="K6" s="35"/>
      <c r="L6" s="35"/>
      <c r="M6" s="4"/>
      <c r="N6" s="16"/>
      <c r="O6" s="35"/>
      <c r="P6" s="17">
        <v>3690</v>
      </c>
      <c r="Q6" s="16"/>
      <c r="R6" s="4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>
        <v>3075</v>
      </c>
      <c r="AE6" s="17">
        <v>615</v>
      </c>
    </row>
    <row r="7" spans="1:31">
      <c r="A7" s="10" t="s">
        <v>47</v>
      </c>
      <c r="B7" s="4" t="s">
        <v>48</v>
      </c>
      <c r="C7" s="31"/>
      <c r="D7" s="29"/>
      <c r="E7" s="16"/>
      <c r="F7" s="35">
        <v>0.02</v>
      </c>
      <c r="G7" s="17"/>
      <c r="H7" s="34">
        <v>0.02</v>
      </c>
      <c r="I7" s="35"/>
      <c r="J7" s="35"/>
      <c r="K7" s="35"/>
      <c r="L7" s="35"/>
      <c r="M7" s="4"/>
      <c r="N7" s="16"/>
      <c r="O7" s="43"/>
      <c r="P7" s="44"/>
      <c r="Q7" s="16"/>
      <c r="R7" s="4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17"/>
    </row>
    <row r="8" spans="1:31">
      <c r="A8" s="10" t="s">
        <v>49</v>
      </c>
      <c r="B8" s="4" t="s">
        <v>50</v>
      </c>
      <c r="C8" s="31"/>
      <c r="D8" s="29"/>
      <c r="E8" s="16"/>
      <c r="F8" s="35">
        <v>9772.32</v>
      </c>
      <c r="G8" s="17"/>
      <c r="H8" s="34"/>
      <c r="I8" s="35">
        <v>9772.32</v>
      </c>
      <c r="J8" s="35"/>
      <c r="K8" s="35"/>
      <c r="L8" s="35"/>
      <c r="M8" s="4"/>
      <c r="N8" s="16"/>
      <c r="O8" s="163"/>
      <c r="P8" s="162"/>
      <c r="Q8" s="16"/>
      <c r="R8" s="4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17"/>
    </row>
    <row r="9" spans="1:31">
      <c r="A9" s="10" t="s">
        <v>51</v>
      </c>
      <c r="B9" s="4" t="s">
        <v>52</v>
      </c>
      <c r="C9" s="31" t="s">
        <v>58</v>
      </c>
      <c r="D9" s="29"/>
      <c r="E9" s="16">
        <v>8272.32</v>
      </c>
      <c r="F9" s="35"/>
      <c r="G9" s="17"/>
      <c r="H9" s="34"/>
      <c r="I9" s="35"/>
      <c r="J9" s="35"/>
      <c r="K9" s="35"/>
      <c r="L9" s="35"/>
      <c r="M9" s="4"/>
      <c r="N9" s="16"/>
      <c r="O9" s="163">
        <v>8272.32</v>
      </c>
      <c r="P9" s="44"/>
      <c r="Q9" s="16"/>
      <c r="R9" s="4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17"/>
    </row>
    <row r="10" spans="1:31">
      <c r="A10" s="10">
        <v>43962</v>
      </c>
      <c r="B10" s="4" t="s">
        <v>48</v>
      </c>
      <c r="C10" s="31"/>
      <c r="D10" s="29"/>
      <c r="E10" s="45"/>
      <c r="F10" s="35">
        <v>0.17</v>
      </c>
      <c r="G10" s="17"/>
      <c r="H10" s="34">
        <v>0.17</v>
      </c>
      <c r="I10" s="35"/>
      <c r="J10" s="35"/>
      <c r="K10" s="35"/>
      <c r="L10" s="35"/>
      <c r="M10" s="4"/>
      <c r="N10" s="16"/>
      <c r="O10" s="46"/>
      <c r="P10" s="17"/>
      <c r="Q10" s="164"/>
      <c r="R10" s="35"/>
      <c r="S10" s="42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17"/>
    </row>
    <row r="11" spans="1:31">
      <c r="A11" s="10">
        <v>43979</v>
      </c>
      <c r="B11" s="4" t="s">
        <v>56</v>
      </c>
      <c r="C11" s="31"/>
      <c r="D11" s="29"/>
      <c r="E11" s="16"/>
      <c r="F11" s="35">
        <v>359.78</v>
      </c>
      <c r="G11" s="17"/>
      <c r="H11" s="34"/>
      <c r="I11" s="35"/>
      <c r="J11" s="35"/>
      <c r="K11" s="35"/>
      <c r="L11" s="35"/>
      <c r="M11" s="4">
        <v>359.78</v>
      </c>
      <c r="N11" s="16"/>
      <c r="O11" s="35"/>
      <c r="P11" s="17"/>
      <c r="Q11" s="16"/>
      <c r="R11" s="4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17"/>
    </row>
    <row r="12" spans="1:31">
      <c r="A12" s="10">
        <v>43991</v>
      </c>
      <c r="B12" s="4" t="s">
        <v>48</v>
      </c>
      <c r="C12" s="31"/>
      <c r="D12" s="29"/>
      <c r="E12" s="16"/>
      <c r="F12" s="35">
        <v>0.13</v>
      </c>
      <c r="G12" s="17"/>
      <c r="H12" s="34">
        <v>0.13</v>
      </c>
      <c r="I12" s="35"/>
      <c r="J12" s="35"/>
      <c r="K12" s="35"/>
      <c r="L12" s="35"/>
      <c r="M12" s="4"/>
      <c r="N12" s="16"/>
      <c r="O12" s="35"/>
      <c r="P12" s="17"/>
      <c r="Q12" s="16"/>
      <c r="R12" s="4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17"/>
    </row>
    <row r="13" spans="1:31">
      <c r="A13" s="10">
        <v>43993</v>
      </c>
      <c r="B13" s="4" t="s">
        <v>59</v>
      </c>
      <c r="C13" s="31" t="s">
        <v>58</v>
      </c>
      <c r="D13" s="29"/>
      <c r="E13" s="16"/>
      <c r="F13" s="35"/>
      <c r="G13" s="17"/>
      <c r="H13" s="34"/>
      <c r="I13" s="35"/>
      <c r="J13" s="35"/>
      <c r="K13" s="35"/>
      <c r="L13" s="35"/>
      <c r="M13" s="4"/>
      <c r="N13" s="16">
        <v>818.76</v>
      </c>
      <c r="O13" s="35"/>
      <c r="P13" s="17"/>
      <c r="Q13" s="16"/>
      <c r="R13" s="42"/>
      <c r="S13" s="35">
        <v>682.3</v>
      </c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17">
        <v>136.46</v>
      </c>
    </row>
    <row r="14" spans="1:31">
      <c r="A14" s="10">
        <v>43993</v>
      </c>
      <c r="B14" s="4" t="s">
        <v>60</v>
      </c>
      <c r="C14" s="31" t="s">
        <v>58</v>
      </c>
      <c r="D14" s="29"/>
      <c r="E14" s="16"/>
      <c r="F14" s="35"/>
      <c r="G14" s="17"/>
      <c r="H14" s="34"/>
      <c r="I14" s="35"/>
      <c r="J14" s="35"/>
      <c r="K14" s="35"/>
      <c r="L14" s="35"/>
      <c r="M14" s="4"/>
      <c r="N14" s="16">
        <v>266.38</v>
      </c>
      <c r="O14" s="35"/>
      <c r="P14" s="17"/>
      <c r="Q14" s="16"/>
      <c r="R14" s="42"/>
      <c r="S14" s="35"/>
      <c r="T14" s="35">
        <v>266.38</v>
      </c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17"/>
    </row>
    <row r="15" spans="1:31">
      <c r="A15" s="10">
        <v>43993</v>
      </c>
      <c r="B15" s="4" t="s">
        <v>61</v>
      </c>
      <c r="C15" s="31" t="s">
        <v>58</v>
      </c>
      <c r="D15" s="29"/>
      <c r="E15" s="16"/>
      <c r="F15" s="35"/>
      <c r="G15" s="17"/>
      <c r="H15" s="34"/>
      <c r="I15" s="35"/>
      <c r="J15" s="35"/>
      <c r="K15" s="35"/>
      <c r="L15" s="35"/>
      <c r="M15" s="4"/>
      <c r="N15" s="16">
        <v>246.61</v>
      </c>
      <c r="O15" s="35"/>
      <c r="P15" s="17"/>
      <c r="Q15" s="16"/>
      <c r="R15" s="42"/>
      <c r="S15" s="35"/>
      <c r="T15" s="35"/>
      <c r="U15" s="35"/>
      <c r="V15" s="35">
        <v>205.51</v>
      </c>
      <c r="W15" s="35"/>
      <c r="X15" s="35"/>
      <c r="Y15" s="35"/>
      <c r="Z15" s="35"/>
      <c r="AA15" s="35"/>
      <c r="AB15" s="35"/>
      <c r="AC15" s="35"/>
      <c r="AD15" s="35"/>
      <c r="AE15" s="17">
        <v>41.1</v>
      </c>
    </row>
    <row r="16" spans="1:31">
      <c r="A16" s="10">
        <v>43993</v>
      </c>
      <c r="B16" s="4" t="s">
        <v>62</v>
      </c>
      <c r="C16" s="31" t="s">
        <v>58</v>
      </c>
      <c r="D16" s="29"/>
      <c r="E16" s="16"/>
      <c r="F16" s="35"/>
      <c r="G16" s="17"/>
      <c r="H16" s="34"/>
      <c r="I16" s="35"/>
      <c r="J16" s="35"/>
      <c r="K16" s="35"/>
      <c r="L16" s="35"/>
      <c r="M16" s="4"/>
      <c r="N16" s="16">
        <v>156</v>
      </c>
      <c r="O16" s="35"/>
      <c r="P16" s="17"/>
      <c r="Q16" s="16"/>
      <c r="R16" s="42"/>
      <c r="S16" s="35"/>
      <c r="T16" s="35"/>
      <c r="U16" s="35">
        <v>130</v>
      </c>
      <c r="V16" s="35"/>
      <c r="W16" s="35"/>
      <c r="X16" s="35"/>
      <c r="Y16" s="35"/>
      <c r="Z16" s="35"/>
      <c r="AA16" s="35"/>
      <c r="AB16" s="35"/>
      <c r="AC16" s="35"/>
      <c r="AD16" s="35"/>
      <c r="AE16" s="17">
        <v>26</v>
      </c>
    </row>
    <row r="17" spans="1:31">
      <c r="A17" s="10">
        <v>43993</v>
      </c>
      <c r="B17" s="4" t="s">
        <v>63</v>
      </c>
      <c r="C17" s="31" t="s">
        <v>58</v>
      </c>
      <c r="D17" s="29"/>
      <c r="E17" s="16"/>
      <c r="F17" s="35"/>
      <c r="G17" s="17"/>
      <c r="H17" s="34"/>
      <c r="I17" s="35"/>
      <c r="J17" s="35"/>
      <c r="K17" s="35"/>
      <c r="L17" s="35"/>
      <c r="M17" s="4"/>
      <c r="N17" s="16">
        <v>96</v>
      </c>
      <c r="O17" s="35"/>
      <c r="P17" s="17"/>
      <c r="Q17" s="16"/>
      <c r="R17" s="4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>
        <v>96</v>
      </c>
      <c r="AE17" s="17"/>
    </row>
    <row r="18" spans="1:31">
      <c r="A18" s="10">
        <v>43993</v>
      </c>
      <c r="B18" s="4" t="s">
        <v>64</v>
      </c>
      <c r="C18" s="31" t="s">
        <v>58</v>
      </c>
      <c r="D18" s="29"/>
      <c r="E18" s="16"/>
      <c r="F18" s="35"/>
      <c r="G18" s="17"/>
      <c r="H18" s="34"/>
      <c r="I18" s="35"/>
      <c r="J18" s="35"/>
      <c r="K18" s="35"/>
      <c r="L18" s="35"/>
      <c r="M18" s="4"/>
      <c r="N18" s="16">
        <v>14.39</v>
      </c>
      <c r="O18" s="35"/>
      <c r="P18" s="17"/>
      <c r="Q18" s="16"/>
      <c r="R18" s="42"/>
      <c r="S18" s="35">
        <v>11.99</v>
      </c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7">
        <v>2.4</v>
      </c>
    </row>
    <row r="19" spans="1:31">
      <c r="A19" s="10">
        <v>44007</v>
      </c>
      <c r="B19" s="4" t="s">
        <v>65</v>
      </c>
      <c r="C19" s="31" t="s">
        <v>58</v>
      </c>
      <c r="D19" s="29"/>
      <c r="E19" s="16"/>
      <c r="F19" s="35"/>
      <c r="G19" s="17">
        <v>111.82</v>
      </c>
      <c r="H19" s="34"/>
      <c r="I19" s="35"/>
      <c r="J19" s="35"/>
      <c r="K19" s="35"/>
      <c r="L19" s="35"/>
      <c r="M19" s="4"/>
      <c r="N19" s="16"/>
      <c r="O19" s="35">
        <v>111.82</v>
      </c>
      <c r="P19" s="17"/>
      <c r="Q19" s="16"/>
      <c r="R19" s="4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17"/>
    </row>
    <row r="20" spans="1:31">
      <c r="A20" s="10">
        <v>44008</v>
      </c>
      <c r="B20" s="4" t="s">
        <v>66</v>
      </c>
      <c r="C20" s="31" t="s">
        <v>58</v>
      </c>
      <c r="D20" s="29"/>
      <c r="E20" s="16">
        <v>96</v>
      </c>
      <c r="F20" s="35"/>
      <c r="G20" s="17"/>
      <c r="H20" s="34"/>
      <c r="I20" s="35"/>
      <c r="J20" s="35"/>
      <c r="K20" s="35"/>
      <c r="L20" s="35"/>
      <c r="M20" s="4"/>
      <c r="N20" s="16"/>
      <c r="O20" s="35"/>
      <c r="P20" s="17">
        <v>96</v>
      </c>
      <c r="Q20" s="16"/>
      <c r="R20" s="4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17"/>
    </row>
    <row r="21" spans="1:31">
      <c r="A21" s="10">
        <v>44021</v>
      </c>
      <c r="B21" s="4" t="s">
        <v>48</v>
      </c>
      <c r="C21" s="31"/>
      <c r="D21" s="29"/>
      <c r="E21" s="16"/>
      <c r="F21" s="35">
        <v>0.14000000000000001</v>
      </c>
      <c r="G21" s="17"/>
      <c r="H21" s="34">
        <v>0.14000000000000001</v>
      </c>
      <c r="I21" s="35"/>
      <c r="J21" s="35"/>
      <c r="K21" s="35"/>
      <c r="L21" s="35"/>
      <c r="M21" s="4"/>
      <c r="N21" s="16"/>
      <c r="O21" s="35"/>
      <c r="P21" s="17"/>
      <c r="Q21" s="16"/>
      <c r="R21" s="4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17"/>
    </row>
    <row r="22" spans="1:31">
      <c r="A22" s="10">
        <v>44028</v>
      </c>
      <c r="B22" s="4" t="s">
        <v>67</v>
      </c>
      <c r="C22" s="31" t="s">
        <v>58</v>
      </c>
      <c r="D22" s="29"/>
      <c r="E22" s="16"/>
      <c r="F22" s="35"/>
      <c r="G22" s="17"/>
      <c r="H22" s="34"/>
      <c r="I22" s="35"/>
      <c r="J22" s="35"/>
      <c r="K22" s="35"/>
      <c r="L22" s="35"/>
      <c r="M22" s="4"/>
      <c r="N22" s="16">
        <v>975.78</v>
      </c>
      <c r="O22" s="35"/>
      <c r="P22" s="17"/>
      <c r="Q22" s="16">
        <v>890.98</v>
      </c>
      <c r="R22" s="42">
        <v>70.900000000000006</v>
      </c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17">
        <v>13.9</v>
      </c>
    </row>
    <row r="23" spans="1:31">
      <c r="A23" s="10">
        <v>44028</v>
      </c>
      <c r="B23" s="4" t="s">
        <v>68</v>
      </c>
      <c r="C23" s="31" t="s">
        <v>58</v>
      </c>
      <c r="D23" s="29"/>
      <c r="E23" s="16"/>
      <c r="F23" s="35"/>
      <c r="G23" s="17"/>
      <c r="H23" s="34"/>
      <c r="I23" s="35"/>
      <c r="J23" s="35"/>
      <c r="K23" s="35"/>
      <c r="L23" s="35"/>
      <c r="M23" s="4"/>
      <c r="N23" s="16">
        <v>437.78</v>
      </c>
      <c r="O23" s="35"/>
      <c r="P23" s="17"/>
      <c r="Q23" s="16"/>
      <c r="R23" s="42"/>
      <c r="S23" s="35"/>
      <c r="T23" s="35"/>
      <c r="U23" s="35"/>
      <c r="V23" s="35"/>
      <c r="W23" s="35">
        <v>437.78</v>
      </c>
      <c r="X23" s="35"/>
      <c r="Y23" s="35"/>
      <c r="Z23" s="35"/>
      <c r="AA23" s="35"/>
      <c r="AB23" s="35"/>
      <c r="AC23" s="35"/>
      <c r="AD23" s="35"/>
      <c r="AE23" s="17"/>
    </row>
    <row r="24" spans="1:31" ht="14.25" customHeight="1">
      <c r="A24" s="10">
        <v>44028</v>
      </c>
      <c r="B24" s="4" t="s">
        <v>69</v>
      </c>
      <c r="C24" s="31" t="s">
        <v>58</v>
      </c>
      <c r="D24" s="29"/>
      <c r="E24" s="16"/>
      <c r="F24" s="35"/>
      <c r="G24" s="17"/>
      <c r="H24" s="34"/>
      <c r="I24" s="35"/>
      <c r="J24" s="35"/>
      <c r="K24" s="35"/>
      <c r="L24" s="35"/>
      <c r="M24" s="4"/>
      <c r="N24" s="45">
        <v>781.2</v>
      </c>
      <c r="O24" s="46"/>
      <c r="P24" s="17"/>
      <c r="Q24" s="16"/>
      <c r="R24" s="42"/>
      <c r="S24" s="35"/>
      <c r="T24" s="35"/>
      <c r="U24" s="35"/>
      <c r="V24" s="35"/>
      <c r="W24" s="35"/>
      <c r="X24" s="35">
        <v>651</v>
      </c>
      <c r="Y24" s="35"/>
      <c r="Z24" s="35"/>
      <c r="AA24" s="35"/>
      <c r="AB24" s="35"/>
      <c r="AC24" s="35"/>
      <c r="AD24" s="35"/>
      <c r="AE24" s="17">
        <v>130.19999999999999</v>
      </c>
    </row>
    <row r="25" spans="1:31" ht="14.25" customHeight="1">
      <c r="A25" s="10">
        <v>44028</v>
      </c>
      <c r="B25" s="4" t="s">
        <v>64</v>
      </c>
      <c r="C25" s="31" t="s">
        <v>58</v>
      </c>
      <c r="D25" s="29"/>
      <c r="E25" s="16"/>
      <c r="F25" s="35"/>
      <c r="G25" s="17"/>
      <c r="H25" s="34"/>
      <c r="I25" s="35"/>
      <c r="J25" s="35"/>
      <c r="K25" s="35"/>
      <c r="L25" s="35"/>
      <c r="M25" s="4"/>
      <c r="N25" s="45">
        <v>14.39</v>
      </c>
      <c r="O25" s="46"/>
      <c r="P25" s="17"/>
      <c r="Q25" s="16"/>
      <c r="R25" s="42"/>
      <c r="S25" s="35">
        <v>11.99</v>
      </c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17">
        <v>2.4</v>
      </c>
    </row>
    <row r="26" spans="1:31">
      <c r="A26" s="10">
        <v>44053</v>
      </c>
      <c r="B26" s="4" t="s">
        <v>48</v>
      </c>
      <c r="C26" s="31"/>
      <c r="D26" s="29"/>
      <c r="E26" s="16"/>
      <c r="F26" s="35">
        <v>0.11</v>
      </c>
      <c r="G26" s="17"/>
      <c r="H26" s="34">
        <v>0.11</v>
      </c>
      <c r="I26" s="35"/>
      <c r="J26" s="35"/>
      <c r="K26" s="35"/>
      <c r="L26" s="35"/>
      <c r="M26" s="4"/>
      <c r="N26" s="45"/>
      <c r="O26" s="46"/>
      <c r="P26" s="17"/>
      <c r="Q26" s="16"/>
      <c r="R26" s="4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17"/>
    </row>
    <row r="27" spans="1:31">
      <c r="A27" s="10">
        <v>44057</v>
      </c>
      <c r="B27" s="4" t="s">
        <v>64</v>
      </c>
      <c r="C27" s="31" t="s">
        <v>58</v>
      </c>
      <c r="D27" s="29"/>
      <c r="E27" s="16"/>
      <c r="F27" s="35"/>
      <c r="G27" s="17"/>
      <c r="H27" s="34"/>
      <c r="I27" s="35"/>
      <c r="J27" s="35"/>
      <c r="K27" s="35"/>
      <c r="L27" s="35"/>
      <c r="M27" s="4"/>
      <c r="N27" s="45">
        <v>14.39</v>
      </c>
      <c r="O27" s="46"/>
      <c r="P27" s="17"/>
      <c r="Q27" s="16"/>
      <c r="R27" s="42"/>
      <c r="S27" s="35">
        <v>11.99</v>
      </c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17">
        <v>2.4</v>
      </c>
    </row>
    <row r="28" spans="1:31">
      <c r="A28" s="10">
        <v>44083</v>
      </c>
      <c r="B28" s="4" t="s">
        <v>48</v>
      </c>
      <c r="C28" s="31"/>
      <c r="D28" s="29"/>
      <c r="E28" s="16"/>
      <c r="F28" s="35">
        <v>0.03</v>
      </c>
      <c r="G28" s="17"/>
      <c r="H28" s="34">
        <v>0.03</v>
      </c>
      <c r="I28" s="35"/>
      <c r="J28" s="35"/>
      <c r="K28" s="35"/>
      <c r="L28" s="35"/>
      <c r="M28" s="4"/>
      <c r="N28" s="45"/>
      <c r="O28" s="46"/>
      <c r="P28" s="17"/>
      <c r="Q28" s="16"/>
      <c r="R28" s="4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17"/>
    </row>
    <row r="29" spans="1:31">
      <c r="A29" s="10">
        <v>44090</v>
      </c>
      <c r="B29" s="4" t="s">
        <v>64</v>
      </c>
      <c r="C29" s="31" t="s">
        <v>58</v>
      </c>
      <c r="D29" s="29"/>
      <c r="E29" s="16"/>
      <c r="F29" s="35"/>
      <c r="G29" s="17"/>
      <c r="H29" s="34"/>
      <c r="I29" s="35"/>
      <c r="J29" s="35"/>
      <c r="K29" s="35"/>
      <c r="L29" s="35"/>
      <c r="M29" s="4"/>
      <c r="N29" s="45">
        <v>14.39</v>
      </c>
      <c r="O29" s="46"/>
      <c r="P29" s="17"/>
      <c r="Q29" s="16"/>
      <c r="R29" s="42"/>
      <c r="S29" s="35">
        <v>11.99</v>
      </c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17">
        <v>2.4</v>
      </c>
    </row>
    <row r="30" spans="1:31">
      <c r="A30" s="10">
        <v>44090</v>
      </c>
      <c r="B30" s="4" t="s">
        <v>72</v>
      </c>
      <c r="C30" s="31" t="s">
        <v>58</v>
      </c>
      <c r="D30" s="29"/>
      <c r="E30" s="16"/>
      <c r="F30" s="35"/>
      <c r="G30" s="17"/>
      <c r="H30" s="34"/>
      <c r="I30" s="35"/>
      <c r="J30" s="35"/>
      <c r="K30" s="35"/>
      <c r="L30" s="35"/>
      <c r="M30" s="4"/>
      <c r="N30" s="45"/>
      <c r="O30" s="46"/>
      <c r="P30" s="17">
        <v>145</v>
      </c>
      <c r="Q30" s="16"/>
      <c r="R30" s="4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>
        <v>145</v>
      </c>
      <c r="AE30" s="17"/>
    </row>
    <row r="31" spans="1:31">
      <c r="A31" s="10">
        <v>44091</v>
      </c>
      <c r="B31" s="4" t="s">
        <v>70</v>
      </c>
      <c r="C31" s="31" t="s">
        <v>71</v>
      </c>
      <c r="D31" s="41"/>
      <c r="E31" s="16"/>
      <c r="F31" s="35"/>
      <c r="G31" s="17"/>
      <c r="H31" s="34"/>
      <c r="I31" s="35"/>
      <c r="J31" s="35"/>
      <c r="K31" s="35"/>
      <c r="L31" s="35"/>
      <c r="M31" s="4"/>
      <c r="N31" s="45">
        <v>35</v>
      </c>
      <c r="O31" s="46"/>
      <c r="P31" s="17"/>
      <c r="Q31" s="16"/>
      <c r="R31" s="42"/>
      <c r="S31" s="35"/>
      <c r="T31" s="35"/>
      <c r="U31" s="35"/>
      <c r="V31" s="35">
        <v>35</v>
      </c>
      <c r="W31" s="35"/>
      <c r="X31" s="35"/>
      <c r="Y31" s="35"/>
      <c r="Z31" s="35"/>
      <c r="AA31" s="35"/>
      <c r="AB31" s="35"/>
      <c r="AC31" s="35"/>
      <c r="AD31" s="35"/>
      <c r="AE31" s="17"/>
    </row>
    <row r="32" spans="1:31">
      <c r="A32" s="10">
        <v>44113</v>
      </c>
      <c r="B32" s="4" t="s">
        <v>48</v>
      </c>
      <c r="C32" s="31"/>
      <c r="D32" s="41"/>
      <c r="E32" s="16"/>
      <c r="F32" s="35">
        <v>0.03</v>
      </c>
      <c r="G32" s="17"/>
      <c r="H32" s="34">
        <v>0.03</v>
      </c>
      <c r="I32" s="35"/>
      <c r="J32" s="35"/>
      <c r="K32" s="35"/>
      <c r="L32" s="35"/>
      <c r="M32" s="4"/>
      <c r="N32" s="45"/>
      <c r="O32" s="46"/>
      <c r="P32" s="17"/>
      <c r="Q32" s="16"/>
      <c r="R32" s="4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17"/>
    </row>
    <row r="33" spans="1:31">
      <c r="A33" s="10">
        <v>44123</v>
      </c>
      <c r="B33" s="4" t="s">
        <v>67</v>
      </c>
      <c r="C33" s="31" t="s">
        <v>58</v>
      </c>
      <c r="D33" s="41"/>
      <c r="E33" s="45"/>
      <c r="F33" s="35"/>
      <c r="G33" s="17"/>
      <c r="H33" s="34"/>
      <c r="I33" s="35"/>
      <c r="J33" s="35"/>
      <c r="K33" s="35"/>
      <c r="L33" s="35"/>
      <c r="M33" s="4"/>
      <c r="N33" s="45">
        <v>667.55</v>
      </c>
      <c r="O33" s="46"/>
      <c r="P33" s="17"/>
      <c r="Q33" s="16">
        <v>667.55</v>
      </c>
      <c r="R33" s="4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17"/>
    </row>
    <row r="34" spans="1:31">
      <c r="A34" s="10">
        <v>44123</v>
      </c>
      <c r="B34" s="4" t="s">
        <v>64</v>
      </c>
      <c r="C34" s="31" t="s">
        <v>58</v>
      </c>
      <c r="D34" s="29"/>
      <c r="E34" s="45"/>
      <c r="F34" s="35"/>
      <c r="G34" s="17"/>
      <c r="H34" s="34"/>
      <c r="I34" s="35"/>
      <c r="J34" s="35"/>
      <c r="K34" s="35"/>
      <c r="L34" s="35"/>
      <c r="M34" s="4"/>
      <c r="N34" s="45">
        <v>14.39</v>
      </c>
      <c r="O34" s="46"/>
      <c r="P34" s="17"/>
      <c r="Q34" s="16"/>
      <c r="R34" s="42"/>
      <c r="S34" s="35">
        <v>11.99</v>
      </c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17">
        <v>2.4</v>
      </c>
    </row>
    <row r="35" spans="1:31">
      <c r="A35" s="10">
        <v>44123</v>
      </c>
      <c r="B35" s="4" t="s">
        <v>73</v>
      </c>
      <c r="C35" s="31" t="s">
        <v>58</v>
      </c>
      <c r="D35" s="29"/>
      <c r="E35" s="45"/>
      <c r="F35" s="35"/>
      <c r="G35" s="17"/>
      <c r="H35" s="34"/>
      <c r="I35" s="35"/>
      <c r="J35" s="35"/>
      <c r="K35" s="35"/>
      <c r="L35" s="35"/>
      <c r="M35" s="4"/>
      <c r="N35" s="45">
        <v>99</v>
      </c>
      <c r="O35" s="46"/>
      <c r="P35" s="17"/>
      <c r="Q35" s="16"/>
      <c r="R35" s="42"/>
      <c r="S35" s="35"/>
      <c r="T35" s="35"/>
      <c r="U35" s="35"/>
      <c r="V35" s="35"/>
      <c r="W35" s="35"/>
      <c r="X35" s="35"/>
      <c r="Y35" s="35">
        <v>82.5</v>
      </c>
      <c r="Z35" s="35"/>
      <c r="AA35" s="35"/>
      <c r="AB35" s="35"/>
      <c r="AC35" s="35"/>
      <c r="AD35" s="35"/>
      <c r="AE35" s="17">
        <v>16.5</v>
      </c>
    </row>
    <row r="36" spans="1:31">
      <c r="A36" s="10">
        <v>44144</v>
      </c>
      <c r="B36" s="4" t="s">
        <v>48</v>
      </c>
      <c r="C36" s="31"/>
      <c r="D36" s="29"/>
      <c r="E36" s="45"/>
      <c r="F36" s="35">
        <v>0.03</v>
      </c>
      <c r="G36" s="17"/>
      <c r="H36" s="34">
        <v>0.03</v>
      </c>
      <c r="I36" s="35"/>
      <c r="J36" s="35"/>
      <c r="K36" s="35"/>
      <c r="L36" s="35"/>
      <c r="M36" s="4"/>
      <c r="N36" s="45"/>
      <c r="O36" s="46"/>
      <c r="P36" s="17"/>
      <c r="Q36" s="16"/>
      <c r="R36" s="4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17"/>
    </row>
    <row r="37" spans="1:31">
      <c r="A37" s="10">
        <v>44151</v>
      </c>
      <c r="B37" s="4" t="s">
        <v>64</v>
      </c>
      <c r="C37" s="31" t="s">
        <v>58</v>
      </c>
      <c r="D37" s="29"/>
      <c r="E37" s="45"/>
      <c r="F37" s="35"/>
      <c r="G37" s="17"/>
      <c r="H37" s="34"/>
      <c r="I37" s="35"/>
      <c r="J37" s="35"/>
      <c r="K37" s="35"/>
      <c r="L37" s="35"/>
      <c r="M37" s="4"/>
      <c r="N37" s="45">
        <v>14.39</v>
      </c>
      <c r="O37" s="46"/>
      <c r="P37" s="17"/>
      <c r="Q37" s="16"/>
      <c r="R37" s="42"/>
      <c r="S37" s="35">
        <v>11.99</v>
      </c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17">
        <v>2.4</v>
      </c>
    </row>
    <row r="38" spans="1:31">
      <c r="A38" s="10">
        <v>44151</v>
      </c>
      <c r="B38" s="4" t="s">
        <v>69</v>
      </c>
      <c r="C38" s="31" t="s">
        <v>58</v>
      </c>
      <c r="D38" s="29"/>
      <c r="E38" s="45"/>
      <c r="F38" s="35"/>
      <c r="G38" s="17"/>
      <c r="H38" s="34"/>
      <c r="I38" s="35"/>
      <c r="J38" s="35"/>
      <c r="K38" s="35"/>
      <c r="L38" s="35"/>
      <c r="M38" s="4"/>
      <c r="N38" s="45">
        <v>1486.2</v>
      </c>
      <c r="O38" s="46"/>
      <c r="P38" s="17"/>
      <c r="Q38" s="16"/>
      <c r="R38" s="42"/>
      <c r="S38" s="35"/>
      <c r="T38" s="35"/>
      <c r="U38" s="35"/>
      <c r="V38" s="35"/>
      <c r="W38" s="35"/>
      <c r="X38" s="35">
        <v>1238.5</v>
      </c>
      <c r="Y38" s="35"/>
      <c r="Z38" s="35"/>
      <c r="AA38" s="35"/>
      <c r="AB38" s="35"/>
      <c r="AC38" s="35"/>
      <c r="AD38" s="35"/>
      <c r="AE38" s="17">
        <v>247.7</v>
      </c>
    </row>
    <row r="39" spans="1:31">
      <c r="A39" s="10">
        <v>44151</v>
      </c>
      <c r="B39" s="4" t="s">
        <v>74</v>
      </c>
      <c r="C39" s="31" t="s">
        <v>58</v>
      </c>
      <c r="D39" s="29"/>
      <c r="E39" s="45"/>
      <c r="F39" s="35"/>
      <c r="G39" s="17"/>
      <c r="H39" s="34"/>
      <c r="I39" s="35"/>
      <c r="J39" s="35"/>
      <c r="K39" s="35"/>
      <c r="L39" s="35"/>
      <c r="M39" s="4"/>
      <c r="N39" s="45">
        <v>450</v>
      </c>
      <c r="O39" s="46"/>
      <c r="P39" s="17"/>
      <c r="Q39" s="16"/>
      <c r="R39" s="42"/>
      <c r="S39" s="35"/>
      <c r="T39" s="35"/>
      <c r="U39" s="35"/>
      <c r="V39" s="35"/>
      <c r="W39" s="35"/>
      <c r="X39" s="35"/>
      <c r="Y39" s="35">
        <v>375</v>
      </c>
      <c r="Z39" s="35"/>
      <c r="AA39" s="35"/>
      <c r="AB39" s="35"/>
      <c r="AC39" s="35"/>
      <c r="AD39" s="35"/>
      <c r="AE39" s="17">
        <v>75</v>
      </c>
    </row>
    <row r="40" spans="1:31">
      <c r="A40" s="10">
        <v>44151</v>
      </c>
      <c r="B40" s="4" t="s">
        <v>75</v>
      </c>
      <c r="C40" s="31" t="s">
        <v>58</v>
      </c>
      <c r="D40" s="29"/>
      <c r="E40" s="45"/>
      <c r="F40" s="35"/>
      <c r="G40" s="17"/>
      <c r="H40" s="34"/>
      <c r="I40" s="35"/>
      <c r="J40" s="35"/>
      <c r="K40" s="35"/>
      <c r="L40" s="35"/>
      <c r="M40" s="4"/>
      <c r="N40" s="45">
        <v>72</v>
      </c>
      <c r="O40" s="46"/>
      <c r="P40" s="17"/>
      <c r="Q40" s="16"/>
      <c r="R40" s="42"/>
      <c r="S40" s="35"/>
      <c r="T40" s="35"/>
      <c r="U40" s="35"/>
      <c r="V40" s="35"/>
      <c r="W40" s="35"/>
      <c r="X40" s="35"/>
      <c r="Y40" s="35"/>
      <c r="Z40" s="35"/>
      <c r="AA40" s="35"/>
      <c r="AB40" s="35">
        <v>60</v>
      </c>
      <c r="AC40" s="35"/>
      <c r="AD40" s="35"/>
      <c r="AE40" s="17">
        <v>12</v>
      </c>
    </row>
    <row r="41" spans="1:31">
      <c r="A41" s="10">
        <v>44151</v>
      </c>
      <c r="B41" s="4" t="s">
        <v>72</v>
      </c>
      <c r="C41" s="31" t="s">
        <v>58</v>
      </c>
      <c r="D41" s="29"/>
      <c r="E41" s="45"/>
      <c r="F41" s="35"/>
      <c r="G41" s="17"/>
      <c r="H41" s="34"/>
      <c r="I41" s="35"/>
      <c r="J41" s="35"/>
      <c r="K41" s="35"/>
      <c r="L41" s="35"/>
      <c r="M41" s="4"/>
      <c r="N41" s="45"/>
      <c r="O41" s="46"/>
      <c r="P41" s="17">
        <v>240</v>
      </c>
      <c r="Q41" s="16"/>
      <c r="R41" s="4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>
        <v>240</v>
      </c>
      <c r="AE41" s="17"/>
    </row>
    <row r="42" spans="1:31">
      <c r="A42" s="10">
        <v>44151</v>
      </c>
      <c r="B42" s="4" t="s">
        <v>76</v>
      </c>
      <c r="C42" s="31" t="s">
        <v>58</v>
      </c>
      <c r="D42" s="29"/>
      <c r="E42" s="45"/>
      <c r="F42" s="35"/>
      <c r="G42" s="17"/>
      <c r="H42" s="34"/>
      <c r="I42" s="35"/>
      <c r="J42" s="35"/>
      <c r="K42" s="35"/>
      <c r="L42" s="35"/>
      <c r="M42" s="4"/>
      <c r="N42" s="45"/>
      <c r="O42" s="46"/>
      <c r="P42" s="17">
        <v>227</v>
      </c>
      <c r="Q42" s="16"/>
      <c r="R42" s="4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>
        <v>227</v>
      </c>
      <c r="AE42" s="17"/>
    </row>
    <row r="43" spans="1:31">
      <c r="A43" s="10">
        <v>44162</v>
      </c>
      <c r="B43" s="4" t="s">
        <v>77</v>
      </c>
      <c r="C43" s="31" t="s">
        <v>78</v>
      </c>
      <c r="D43" s="29">
        <v>500026</v>
      </c>
      <c r="E43" s="45"/>
      <c r="F43" s="35"/>
      <c r="G43" s="17">
        <v>1452</v>
      </c>
      <c r="H43" s="34"/>
      <c r="I43" s="35"/>
      <c r="J43" s="35"/>
      <c r="K43" s="35"/>
      <c r="L43" s="35">
        <v>1452</v>
      </c>
      <c r="M43" s="4"/>
      <c r="N43" s="45"/>
      <c r="O43" s="46"/>
      <c r="P43" s="17"/>
      <c r="Q43" s="16"/>
      <c r="R43" s="4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17"/>
    </row>
    <row r="44" spans="1:31">
      <c r="A44" s="10">
        <v>44174</v>
      </c>
      <c r="B44" s="4" t="s">
        <v>48</v>
      </c>
      <c r="C44" s="31"/>
      <c r="D44" s="29"/>
      <c r="E44" s="45"/>
      <c r="F44" s="35">
        <v>0.03</v>
      </c>
      <c r="G44" s="17"/>
      <c r="H44" s="34">
        <v>0.03</v>
      </c>
      <c r="I44" s="35"/>
      <c r="J44" s="35"/>
      <c r="K44" s="35"/>
      <c r="L44" s="35"/>
      <c r="M44" s="4"/>
      <c r="N44" s="45"/>
      <c r="O44" s="46"/>
      <c r="P44" s="17"/>
      <c r="Q44" s="16"/>
      <c r="R44" s="4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17"/>
    </row>
    <row r="45" spans="1:31">
      <c r="A45" s="10">
        <v>44182</v>
      </c>
      <c r="B45" s="4" t="s">
        <v>79</v>
      </c>
      <c r="C45" s="31" t="s">
        <v>58</v>
      </c>
      <c r="D45" s="29"/>
      <c r="E45" s="45"/>
      <c r="F45" s="35">
        <v>2000</v>
      </c>
      <c r="G45" s="17"/>
      <c r="H45" s="34"/>
      <c r="I45" s="35"/>
      <c r="J45" s="35">
        <v>2000</v>
      </c>
      <c r="K45" s="35"/>
      <c r="L45" s="35"/>
      <c r="M45" s="4"/>
      <c r="N45" s="45"/>
      <c r="O45" s="46"/>
      <c r="P45" s="17">
        <v>2000</v>
      </c>
      <c r="Q45" s="16"/>
      <c r="R45" s="42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>
        <v>2000</v>
      </c>
      <c r="AE45" s="17"/>
    </row>
    <row r="46" spans="1:31">
      <c r="A46" s="10">
        <v>44182</v>
      </c>
      <c r="B46" s="4" t="s">
        <v>80</v>
      </c>
      <c r="C46" s="31" t="s">
        <v>58</v>
      </c>
      <c r="D46" s="41"/>
      <c r="E46" s="45"/>
      <c r="F46" s="35"/>
      <c r="G46" s="17"/>
      <c r="H46" s="34"/>
      <c r="I46" s="35"/>
      <c r="J46" s="35"/>
      <c r="K46" s="35"/>
      <c r="L46" s="35"/>
      <c r="M46" s="4"/>
      <c r="N46" s="45"/>
      <c r="O46" s="46"/>
      <c r="P46" s="17">
        <v>112</v>
      </c>
      <c r="Q46" s="16"/>
      <c r="R46" s="42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>
        <v>112</v>
      </c>
      <c r="AE46" s="17"/>
    </row>
    <row r="47" spans="1:31">
      <c r="A47" s="10">
        <v>44182</v>
      </c>
      <c r="B47" s="4" t="s">
        <v>64</v>
      </c>
      <c r="C47" s="31" t="s">
        <v>58</v>
      </c>
      <c r="D47" s="29"/>
      <c r="E47" s="16"/>
      <c r="F47" s="35"/>
      <c r="G47" s="17"/>
      <c r="H47" s="34"/>
      <c r="I47" s="35"/>
      <c r="J47" s="35"/>
      <c r="K47" s="35"/>
      <c r="L47" s="35"/>
      <c r="M47" s="4"/>
      <c r="N47" s="45">
        <v>14.39</v>
      </c>
      <c r="O47" s="46"/>
      <c r="P47" s="17"/>
      <c r="Q47" s="16"/>
      <c r="R47" s="42"/>
      <c r="S47" s="35">
        <v>11.99</v>
      </c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17">
        <v>2.4</v>
      </c>
    </row>
    <row r="48" spans="1:31">
      <c r="A48" s="10">
        <v>44182</v>
      </c>
      <c r="B48" s="4" t="s">
        <v>81</v>
      </c>
      <c r="C48" s="31" t="s">
        <v>58</v>
      </c>
      <c r="D48" s="29"/>
      <c r="E48" s="16"/>
      <c r="F48" s="35"/>
      <c r="G48" s="17"/>
      <c r="H48" s="34"/>
      <c r="I48" s="35"/>
      <c r="J48" s="35"/>
      <c r="K48" s="35"/>
      <c r="L48" s="35"/>
      <c r="M48" s="4"/>
      <c r="N48" s="45">
        <v>75</v>
      </c>
      <c r="O48" s="46"/>
      <c r="P48" s="17"/>
      <c r="Q48" s="16"/>
      <c r="R48" s="42"/>
      <c r="S48" s="35"/>
      <c r="T48" s="35"/>
      <c r="U48" s="35"/>
      <c r="V48" s="35"/>
      <c r="W48" s="35"/>
      <c r="X48" s="35"/>
      <c r="Y48" s="35"/>
      <c r="Z48" s="35"/>
      <c r="AA48" s="35"/>
      <c r="AB48" s="35">
        <v>75</v>
      </c>
      <c r="AC48" s="35"/>
      <c r="AD48" s="35"/>
      <c r="AE48" s="17"/>
    </row>
    <row r="49" spans="1:31">
      <c r="A49" s="10">
        <v>44182</v>
      </c>
      <c r="B49" s="4" t="s">
        <v>82</v>
      </c>
      <c r="C49" s="31" t="s">
        <v>58</v>
      </c>
      <c r="D49" s="29"/>
      <c r="E49" s="16"/>
      <c r="F49" s="35"/>
      <c r="G49" s="17"/>
      <c r="H49" s="34"/>
      <c r="I49" s="35"/>
      <c r="J49" s="35"/>
      <c r="K49" s="35"/>
      <c r="L49" s="35"/>
      <c r="M49" s="4"/>
      <c r="N49" s="16">
        <v>110</v>
      </c>
      <c r="O49" s="35"/>
      <c r="P49" s="17"/>
      <c r="Q49" s="16"/>
      <c r="R49" s="42"/>
      <c r="S49" s="35"/>
      <c r="T49" s="35"/>
      <c r="U49" s="35"/>
      <c r="V49" s="35"/>
      <c r="W49" s="35"/>
      <c r="X49" s="35"/>
      <c r="Y49" s="35"/>
      <c r="Z49" s="35"/>
      <c r="AA49" s="35"/>
      <c r="AB49" s="35">
        <v>110</v>
      </c>
      <c r="AC49" s="35"/>
      <c r="AD49" s="35"/>
      <c r="AE49" s="17"/>
    </row>
    <row r="50" spans="1:31">
      <c r="A50" s="10">
        <v>44182</v>
      </c>
      <c r="B50" s="4" t="s">
        <v>83</v>
      </c>
      <c r="C50" s="31" t="s">
        <v>58</v>
      </c>
      <c r="D50" s="29"/>
      <c r="E50" s="16"/>
      <c r="F50" s="35"/>
      <c r="G50" s="17"/>
      <c r="H50" s="34"/>
      <c r="I50" s="35"/>
      <c r="J50" s="35"/>
      <c r="K50" s="35"/>
      <c r="L50" s="35"/>
      <c r="M50" s="4"/>
      <c r="N50" s="16">
        <v>151.19999999999999</v>
      </c>
      <c r="O50" s="35"/>
      <c r="P50" s="17"/>
      <c r="Q50" s="16"/>
      <c r="R50" s="42"/>
      <c r="S50" s="35"/>
      <c r="T50" s="35"/>
      <c r="U50" s="35"/>
      <c r="V50" s="35"/>
      <c r="W50" s="35"/>
      <c r="X50" s="35"/>
      <c r="Y50" s="35"/>
      <c r="Z50" s="35"/>
      <c r="AA50" s="35">
        <v>126</v>
      </c>
      <c r="AB50" s="35"/>
      <c r="AC50" s="35"/>
      <c r="AD50" s="35"/>
      <c r="AE50" s="17">
        <v>25.2</v>
      </c>
    </row>
    <row r="51" spans="1:31">
      <c r="A51" s="11">
        <v>44207</v>
      </c>
      <c r="B51" s="4" t="s">
        <v>48</v>
      </c>
      <c r="C51" s="31"/>
      <c r="D51" s="25"/>
      <c r="E51" s="16"/>
      <c r="F51" s="35">
        <v>0.04</v>
      </c>
      <c r="G51" s="17"/>
      <c r="H51" s="34">
        <v>0.04</v>
      </c>
      <c r="I51" s="35"/>
      <c r="J51" s="35"/>
      <c r="K51" s="35"/>
      <c r="L51" s="35"/>
      <c r="M51" s="4"/>
      <c r="N51" s="16"/>
      <c r="O51" s="35"/>
      <c r="P51" s="17"/>
      <c r="Q51" s="16"/>
      <c r="R51" s="42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17"/>
    </row>
    <row r="52" spans="1:31">
      <c r="A52" s="10">
        <v>44208</v>
      </c>
      <c r="B52" s="4" t="s">
        <v>84</v>
      </c>
      <c r="C52" s="31" t="s">
        <v>58</v>
      </c>
      <c r="D52" s="41"/>
      <c r="E52" s="16"/>
      <c r="F52" s="35">
        <v>218.32</v>
      </c>
      <c r="G52" s="17"/>
      <c r="H52" s="34"/>
      <c r="I52" s="35"/>
      <c r="J52" s="35"/>
      <c r="K52" s="35">
        <v>218.32</v>
      </c>
      <c r="L52" s="35"/>
      <c r="M52" s="4"/>
      <c r="N52" s="16"/>
      <c r="O52" s="35"/>
      <c r="P52" s="17"/>
      <c r="Q52" s="16"/>
      <c r="R52" s="42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17"/>
    </row>
    <row r="53" spans="1:31">
      <c r="A53" s="10">
        <v>44211</v>
      </c>
      <c r="B53" s="4" t="s">
        <v>64</v>
      </c>
      <c r="C53" s="31" t="s">
        <v>58</v>
      </c>
      <c r="D53" s="41"/>
      <c r="E53" s="16"/>
      <c r="F53" s="35"/>
      <c r="G53" s="17"/>
      <c r="H53" s="34"/>
      <c r="I53" s="35"/>
      <c r="J53" s="35"/>
      <c r="K53" s="35"/>
      <c r="L53" s="35"/>
      <c r="M53" s="4"/>
      <c r="N53" s="16">
        <v>14.39</v>
      </c>
      <c r="O53" s="35"/>
      <c r="P53" s="17"/>
      <c r="Q53" s="16"/>
      <c r="R53" s="42"/>
      <c r="S53" s="35">
        <v>11.99</v>
      </c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17">
        <v>2.4</v>
      </c>
    </row>
    <row r="54" spans="1:31">
      <c r="A54" s="148">
        <v>44211</v>
      </c>
      <c r="B54" s="149" t="s">
        <v>67</v>
      </c>
      <c r="C54" s="150" t="s">
        <v>58</v>
      </c>
      <c r="D54" s="151"/>
      <c r="E54" s="79"/>
      <c r="F54" s="81"/>
      <c r="G54" s="82"/>
      <c r="H54" s="152"/>
      <c r="I54" s="81"/>
      <c r="J54" s="81"/>
      <c r="K54" s="81"/>
      <c r="L54" s="81"/>
      <c r="M54" s="149"/>
      <c r="N54" s="79">
        <v>669.69</v>
      </c>
      <c r="O54" s="81"/>
      <c r="P54" s="82"/>
      <c r="Q54" s="79">
        <v>667.55</v>
      </c>
      <c r="R54" s="80">
        <v>2.14</v>
      </c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2"/>
    </row>
    <row r="55" spans="1:31">
      <c r="A55" s="148">
        <v>44236</v>
      </c>
      <c r="B55" s="149" t="s">
        <v>48</v>
      </c>
      <c r="C55" s="150"/>
      <c r="D55" s="151"/>
      <c r="E55" s="79"/>
      <c r="F55" s="81">
        <v>0.04</v>
      </c>
      <c r="G55" s="82"/>
      <c r="H55" s="152">
        <v>0.04</v>
      </c>
      <c r="I55" s="81"/>
      <c r="J55" s="81"/>
      <c r="K55" s="81"/>
      <c r="L55" s="81"/>
      <c r="M55" s="149"/>
      <c r="N55" s="79"/>
      <c r="O55" s="81"/>
      <c r="P55" s="82"/>
      <c r="Q55" s="79"/>
      <c r="R55" s="80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2"/>
    </row>
    <row r="56" spans="1:31">
      <c r="A56" s="148">
        <v>44242</v>
      </c>
      <c r="B56" s="149" t="s">
        <v>64</v>
      </c>
      <c r="C56" s="150" t="s">
        <v>58</v>
      </c>
      <c r="D56" s="151"/>
      <c r="E56" s="79"/>
      <c r="F56" s="81"/>
      <c r="G56" s="82"/>
      <c r="H56" s="152"/>
      <c r="I56" s="81"/>
      <c r="J56" s="81"/>
      <c r="K56" s="81"/>
      <c r="L56" s="81"/>
      <c r="M56" s="149"/>
      <c r="N56" s="79">
        <v>108.61</v>
      </c>
      <c r="O56" s="81"/>
      <c r="P56" s="82"/>
      <c r="Q56" s="79"/>
      <c r="R56" s="80"/>
      <c r="S56" s="81">
        <v>90.51</v>
      </c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2">
        <v>18.100000000000001</v>
      </c>
    </row>
    <row r="57" spans="1:31" s="156" customFormat="1">
      <c r="A57" s="11">
        <v>44264</v>
      </c>
      <c r="B57" s="4" t="s">
        <v>48</v>
      </c>
      <c r="C57" s="31"/>
      <c r="D57" s="25"/>
      <c r="E57" s="16"/>
      <c r="F57" s="35">
        <v>0.04</v>
      </c>
      <c r="G57" s="17"/>
      <c r="H57" s="34">
        <v>0.04</v>
      </c>
      <c r="I57" s="35"/>
      <c r="J57" s="35"/>
      <c r="K57" s="35"/>
      <c r="L57" s="35"/>
      <c r="M57" s="4"/>
      <c r="N57" s="16"/>
      <c r="O57" s="35"/>
      <c r="P57" s="17"/>
      <c r="Q57" s="16"/>
      <c r="R57" s="42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17"/>
    </row>
    <row r="58" spans="1:31">
      <c r="A58" s="143">
        <v>44267</v>
      </c>
      <c r="B58" s="144" t="s">
        <v>69</v>
      </c>
      <c r="C58" s="145" t="s">
        <v>58</v>
      </c>
      <c r="D58" s="100"/>
      <c r="E58" s="146"/>
      <c r="F58" s="147"/>
      <c r="G58" s="40"/>
      <c r="H58" s="157"/>
      <c r="I58" s="147"/>
      <c r="J58" s="147"/>
      <c r="K58" s="147"/>
      <c r="L58" s="147"/>
      <c r="M58" s="144"/>
      <c r="N58" s="146">
        <v>390.6</v>
      </c>
      <c r="O58" s="147"/>
      <c r="P58" s="40"/>
      <c r="Q58" s="146"/>
      <c r="R58" s="155"/>
      <c r="S58" s="147"/>
      <c r="T58" s="147"/>
      <c r="U58" s="147"/>
      <c r="V58" s="147"/>
      <c r="W58" s="147"/>
      <c r="X58" s="147">
        <v>325.5</v>
      </c>
      <c r="Y58" s="147"/>
      <c r="Z58" s="147"/>
      <c r="AA58" s="147"/>
      <c r="AB58" s="147"/>
      <c r="AC58" s="147"/>
      <c r="AD58" s="147"/>
      <c r="AE58" s="40">
        <v>65.099999999999994</v>
      </c>
    </row>
    <row r="59" spans="1:31" s="156" customFormat="1">
      <c r="A59" s="11">
        <v>44267</v>
      </c>
      <c r="B59" s="4" t="s">
        <v>86</v>
      </c>
      <c r="C59" s="31" t="s">
        <v>58</v>
      </c>
      <c r="D59" s="25"/>
      <c r="E59" s="16"/>
      <c r="F59" s="35"/>
      <c r="G59" s="17"/>
      <c r="H59" s="34"/>
      <c r="I59" s="35"/>
      <c r="J59" s="35"/>
      <c r="K59" s="35"/>
      <c r="L59" s="35"/>
      <c r="M59" s="4"/>
      <c r="N59" s="16"/>
      <c r="O59" s="35"/>
      <c r="P59" s="17">
        <v>1500</v>
      </c>
      <c r="Q59" s="16"/>
      <c r="R59" s="42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>
        <v>1500</v>
      </c>
      <c r="AE59" s="17"/>
    </row>
    <row r="60" spans="1:31">
      <c r="A60" s="143">
        <v>44267</v>
      </c>
      <c r="B60" s="144" t="s">
        <v>87</v>
      </c>
      <c r="C60" s="145" t="s">
        <v>58</v>
      </c>
      <c r="D60" s="100"/>
      <c r="E60" s="146"/>
      <c r="F60" s="147"/>
      <c r="G60" s="40"/>
      <c r="H60" s="157"/>
      <c r="I60" s="147"/>
      <c r="J60" s="147"/>
      <c r="K60" s="147"/>
      <c r="L60" s="147"/>
      <c r="M60" s="144"/>
      <c r="N60" s="146"/>
      <c r="O60" s="147"/>
      <c r="P60" s="40">
        <v>720</v>
      </c>
      <c r="Q60" s="146"/>
      <c r="R60" s="155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>
        <v>720</v>
      </c>
      <c r="AE60" s="40"/>
    </row>
    <row r="61" spans="1:31" s="156" customFormat="1">
      <c r="A61" s="11">
        <v>44267</v>
      </c>
      <c r="B61" s="4" t="s">
        <v>88</v>
      </c>
      <c r="C61" s="31" t="s">
        <v>58</v>
      </c>
      <c r="D61" s="25"/>
      <c r="E61" s="16"/>
      <c r="F61" s="35"/>
      <c r="G61" s="17"/>
      <c r="H61" s="34"/>
      <c r="I61" s="35"/>
      <c r="J61" s="35"/>
      <c r="K61" s="35"/>
      <c r="L61" s="35"/>
      <c r="M61" s="4"/>
      <c r="N61" s="16"/>
      <c r="O61" s="35"/>
      <c r="P61" s="17">
        <v>720</v>
      </c>
      <c r="Q61" s="16"/>
      <c r="R61" s="4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>
        <v>720</v>
      </c>
      <c r="AE61" s="17"/>
    </row>
    <row r="62" spans="1:31">
      <c r="A62" s="143">
        <v>44278</v>
      </c>
      <c r="B62" s="144" t="s">
        <v>89</v>
      </c>
      <c r="C62" s="145" t="s">
        <v>58</v>
      </c>
      <c r="D62" s="100"/>
      <c r="E62" s="146"/>
      <c r="F62" s="147"/>
      <c r="G62" s="40">
        <v>5711.3</v>
      </c>
      <c r="H62" s="157"/>
      <c r="I62" s="147"/>
      <c r="J62" s="147"/>
      <c r="K62" s="147"/>
      <c r="L62" s="147">
        <v>5711.3</v>
      </c>
      <c r="M62" s="144"/>
      <c r="N62" s="146"/>
      <c r="O62" s="147"/>
      <c r="P62" s="40"/>
      <c r="Q62" s="146"/>
      <c r="R62" s="155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40"/>
    </row>
    <row r="63" spans="1:31" s="156" customFormat="1">
      <c r="A63" s="11"/>
      <c r="B63" s="4"/>
      <c r="C63" s="31"/>
      <c r="D63" s="25"/>
      <c r="E63" s="16"/>
      <c r="F63" s="35"/>
      <c r="G63" s="17"/>
      <c r="H63" s="34"/>
      <c r="I63" s="35"/>
      <c r="J63" s="35"/>
      <c r="K63" s="35"/>
      <c r="L63" s="35"/>
      <c r="M63" s="4"/>
      <c r="N63" s="16"/>
      <c r="O63" s="35"/>
      <c r="P63" s="17"/>
      <c r="Q63" s="16"/>
      <c r="R63" s="42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17"/>
    </row>
    <row r="64" spans="1:31">
      <c r="A64" s="12"/>
      <c r="B64" s="5"/>
      <c r="C64" s="32"/>
      <c r="D64" s="26"/>
      <c r="E64" s="19"/>
      <c r="F64" s="36"/>
      <c r="G64" s="40"/>
      <c r="H64" s="153"/>
      <c r="I64" s="130"/>
      <c r="J64" s="130"/>
      <c r="K64" s="130"/>
      <c r="L64" s="130"/>
      <c r="M64" s="154"/>
      <c r="N64" s="18"/>
      <c r="O64" s="36"/>
      <c r="P64" s="158"/>
      <c r="Q64" s="146"/>
      <c r="R64" s="155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40"/>
    </row>
    <row r="65" spans="1:31" s="64" customFormat="1" ht="15" thickBot="1">
      <c r="A65" s="190"/>
      <c r="B65" s="141" t="s">
        <v>29</v>
      </c>
      <c r="C65" s="137"/>
      <c r="D65" s="138"/>
      <c r="E65" s="111">
        <f t="shared" ref="E65:AD65" si="0">SUM(E3:E64)</f>
        <v>13589.189999999999</v>
      </c>
      <c r="F65" s="114">
        <f t="shared" si="0"/>
        <v>13851.230000000005</v>
      </c>
      <c r="G65" s="78">
        <f t="shared" si="0"/>
        <v>19498.810000000001</v>
      </c>
      <c r="H65" s="83">
        <f t="shared" si="0"/>
        <v>0.81000000000000028</v>
      </c>
      <c r="I65" s="84">
        <f t="shared" si="0"/>
        <v>9772.32</v>
      </c>
      <c r="J65" s="84">
        <f t="shared" si="0"/>
        <v>2000</v>
      </c>
      <c r="K65" s="84">
        <f t="shared" si="0"/>
        <v>218.32</v>
      </c>
      <c r="L65" s="84">
        <f t="shared" si="0"/>
        <v>7163.3</v>
      </c>
      <c r="M65" s="85">
        <f t="shared" si="0"/>
        <v>359.78</v>
      </c>
      <c r="N65" s="84">
        <f t="shared" si="0"/>
        <v>8856.6800000000021</v>
      </c>
      <c r="O65" s="84">
        <f t="shared" si="0"/>
        <v>8384.14</v>
      </c>
      <c r="P65" s="118">
        <f t="shared" si="0"/>
        <v>9450</v>
      </c>
      <c r="Q65" s="118">
        <f t="shared" si="0"/>
        <v>2833.6800000000003</v>
      </c>
      <c r="R65" s="118">
        <f t="shared" si="0"/>
        <v>113.64</v>
      </c>
      <c r="S65" s="118">
        <f t="shared" si="0"/>
        <v>868.73</v>
      </c>
      <c r="T65" s="118">
        <f>SUM(T3:T64)</f>
        <v>266.38</v>
      </c>
      <c r="U65" s="118">
        <f t="shared" si="0"/>
        <v>130</v>
      </c>
      <c r="V65" s="118">
        <f>SUM(V3:V64)</f>
        <v>240.51</v>
      </c>
      <c r="W65" s="118">
        <f>SUM(W3:W64)</f>
        <v>437.78</v>
      </c>
      <c r="X65" s="118">
        <f>SUM(X3:X64)</f>
        <v>2215</v>
      </c>
      <c r="Y65" s="118">
        <f>SUM(Y3:Y64)</f>
        <v>457.5</v>
      </c>
      <c r="Z65" s="118">
        <f t="shared" si="0"/>
        <v>0</v>
      </c>
      <c r="AA65" s="118">
        <f t="shared" si="0"/>
        <v>126</v>
      </c>
      <c r="AB65" s="118">
        <f>SUM(AB3:AB64)</f>
        <v>245</v>
      </c>
      <c r="AC65" s="118">
        <f t="shared" si="0"/>
        <v>0</v>
      </c>
      <c r="AD65" s="165">
        <f t="shared" si="0"/>
        <v>8835</v>
      </c>
      <c r="AE65" s="166">
        <f>SUM(AE3:AE64)</f>
        <v>1441.4599999999998</v>
      </c>
    </row>
    <row r="66" spans="1:31" s="64" customFormat="1" ht="15" thickTop="1">
      <c r="A66" s="191"/>
      <c r="B66" s="142" t="s">
        <v>6</v>
      </c>
      <c r="C66" s="139"/>
      <c r="D66" s="140"/>
      <c r="E66" s="112">
        <f>N65</f>
        <v>8856.6800000000021</v>
      </c>
      <c r="F66" s="115">
        <f t="shared" ref="F66:G66" si="1">O65</f>
        <v>8384.14</v>
      </c>
      <c r="G66" s="119">
        <f t="shared" si="1"/>
        <v>9450</v>
      </c>
      <c r="H66" s="63"/>
      <c r="I66" s="63"/>
      <c r="J66" s="63"/>
      <c r="K66" s="63"/>
      <c r="L66" s="63"/>
      <c r="M66" s="63"/>
      <c r="N66" s="117" t="s">
        <v>28</v>
      </c>
      <c r="O66" s="117" t="s">
        <v>28</v>
      </c>
      <c r="P66" s="117" t="s">
        <v>28</v>
      </c>
      <c r="Q66" s="63" t="s">
        <v>28</v>
      </c>
      <c r="R66" s="63" t="s">
        <v>28</v>
      </c>
      <c r="S66" s="63" t="s">
        <v>28</v>
      </c>
      <c r="T66" s="63"/>
      <c r="U66" s="63" t="s">
        <v>28</v>
      </c>
      <c r="V66" s="63" t="s">
        <v>28</v>
      </c>
      <c r="W66" s="63" t="s">
        <v>28</v>
      </c>
      <c r="X66" s="63" t="s">
        <v>28</v>
      </c>
      <c r="Y66" s="63" t="s">
        <v>28</v>
      </c>
      <c r="Z66" s="63" t="s">
        <v>28</v>
      </c>
      <c r="AA66" s="63" t="s">
        <v>28</v>
      </c>
      <c r="AB66" s="63" t="s">
        <v>28</v>
      </c>
      <c r="AC66" s="63" t="s">
        <v>28</v>
      </c>
      <c r="AD66" s="63" t="s">
        <v>28</v>
      </c>
      <c r="AE66" s="63" t="s">
        <v>28</v>
      </c>
    </row>
    <row r="67" spans="1:31" s="64" customFormat="1" ht="15" thickBot="1">
      <c r="A67" s="192"/>
      <c r="B67" s="121" t="s">
        <v>40</v>
      </c>
      <c r="C67" s="122"/>
      <c r="D67" s="123" t="s">
        <v>3</v>
      </c>
      <c r="E67" s="113">
        <f>E65-E66</f>
        <v>4732.5099999999966</v>
      </c>
      <c r="F67" s="116">
        <f>F65-F66</f>
        <v>5467.0900000000056</v>
      </c>
      <c r="G67" s="120">
        <f>G65-G66</f>
        <v>10048.810000000001</v>
      </c>
      <c r="H67" s="63"/>
      <c r="I67" s="63"/>
      <c r="J67" s="63"/>
      <c r="K67" s="63"/>
      <c r="L67" s="63"/>
      <c r="M67" s="63"/>
      <c r="N67" s="63" t="s">
        <v>28</v>
      </c>
      <c r="O67" s="63" t="s">
        <v>28</v>
      </c>
      <c r="P67" s="63" t="s">
        <v>28</v>
      </c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 t="s">
        <v>28</v>
      </c>
    </row>
    <row r="68" spans="1:31" ht="15" thickTop="1">
      <c r="A68" s="13"/>
      <c r="B68" s="7"/>
      <c r="C68" s="27"/>
      <c r="D68" s="6"/>
      <c r="E68" s="7"/>
      <c r="F68" s="7"/>
      <c r="H68" s="86" t="s">
        <v>13</v>
      </c>
      <c r="I68" s="87">
        <f>SUM(H65:M65)</f>
        <v>19514.53</v>
      </c>
      <c r="L68" s="54"/>
      <c r="M68" s="54"/>
      <c r="N68" s="86" t="s">
        <v>14</v>
      </c>
      <c r="O68" s="87">
        <f>SUM(Q65:AE65)</f>
        <v>18210.68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s="67" customFormat="1" ht="32.25" customHeight="1">
      <c r="A69" s="58"/>
      <c r="B69" s="58"/>
      <c r="C69" s="58"/>
      <c r="D69" s="58"/>
      <c r="E69" s="58"/>
      <c r="F69" s="58"/>
      <c r="G69" s="58"/>
      <c r="H69" s="58"/>
      <c r="I69" s="58"/>
      <c r="J69" s="69"/>
      <c r="K69" s="69"/>
      <c r="L69" s="69"/>
      <c r="M69" s="69"/>
      <c r="N69" s="68"/>
      <c r="O69" s="65"/>
      <c r="P69" s="66"/>
      <c r="Q69" s="68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</row>
    <row r="70" spans="1:31" s="74" customFormat="1" ht="43.2">
      <c r="A70" s="98" t="s">
        <v>85</v>
      </c>
      <c r="B70" s="99"/>
      <c r="C70" s="99"/>
      <c r="D70" s="99"/>
      <c r="E70" s="99"/>
      <c r="F70" s="168" t="s">
        <v>54</v>
      </c>
      <c r="H70" s="168" t="s">
        <v>55</v>
      </c>
      <c r="I70" s="101"/>
      <c r="J70" s="98" t="s">
        <v>53</v>
      </c>
      <c r="K70" s="101"/>
      <c r="L70" s="101"/>
      <c r="M70" s="101"/>
      <c r="N70" s="102">
        <f>SUM(E3:G3)</f>
        <v>18944.560000000001</v>
      </c>
      <c r="T70" s="71" t="s">
        <v>28</v>
      </c>
      <c r="U70" s="60"/>
      <c r="V70" s="75"/>
      <c r="W70" s="72"/>
      <c r="X70" s="73"/>
      <c r="Y70" s="73"/>
      <c r="Z70" s="73"/>
      <c r="AA70" s="73"/>
      <c r="AB70" s="73"/>
      <c r="AC70" s="73"/>
      <c r="AD70" s="73"/>
      <c r="AE70" s="73"/>
    </row>
    <row r="71" spans="1:31" s="74" customFormat="1" ht="32.25" customHeight="1">
      <c r="A71" s="99" t="s">
        <v>32</v>
      </c>
      <c r="B71" s="99"/>
      <c r="C71" s="99"/>
      <c r="D71" s="103">
        <f>E67</f>
        <v>4732.5099999999966</v>
      </c>
      <c r="E71" s="104" t="s">
        <v>28</v>
      </c>
      <c r="F71" s="105"/>
      <c r="G71" s="99" t="s">
        <v>28</v>
      </c>
      <c r="H71" s="105">
        <f>D71+F71</f>
        <v>4732.5099999999966</v>
      </c>
      <c r="I71" s="101"/>
      <c r="J71" s="106" t="s">
        <v>33</v>
      </c>
      <c r="K71" s="101"/>
      <c r="L71" s="101"/>
      <c r="M71" s="101"/>
      <c r="N71" s="102">
        <f>I68</f>
        <v>19514.53</v>
      </c>
      <c r="R71" s="73"/>
      <c r="X71" s="73"/>
      <c r="Y71" s="73"/>
      <c r="Z71" s="73"/>
      <c r="AA71" s="73"/>
      <c r="AB71" s="73"/>
      <c r="AC71" s="73"/>
      <c r="AD71" s="73"/>
      <c r="AE71" s="73"/>
    </row>
    <row r="72" spans="1:31" s="74" customFormat="1" ht="16.5" customHeight="1">
      <c r="A72" s="99" t="s">
        <v>43</v>
      </c>
      <c r="B72" s="99"/>
      <c r="C72" s="99"/>
      <c r="D72" s="103">
        <f>F67</f>
        <v>5467.0900000000056</v>
      </c>
      <c r="E72" s="99"/>
      <c r="F72" s="105"/>
      <c r="G72" s="99" t="s">
        <v>28</v>
      </c>
      <c r="H72" s="105">
        <f>D72+F72</f>
        <v>5467.0900000000056</v>
      </c>
      <c r="I72" s="101"/>
      <c r="J72" s="101"/>
      <c r="K72" s="101"/>
      <c r="L72" s="101"/>
      <c r="M72" s="101"/>
      <c r="N72" s="77">
        <f>SUM(N70:N71)</f>
        <v>38459.089999999997</v>
      </c>
      <c r="R72" s="73"/>
      <c r="X72" s="73"/>
      <c r="Y72" s="73"/>
      <c r="Z72" s="73"/>
      <c r="AA72" s="73"/>
      <c r="AB72" s="73"/>
      <c r="AC72" s="73"/>
      <c r="AD72" s="73"/>
      <c r="AE72" s="73"/>
    </row>
    <row r="73" spans="1:31" s="74" customFormat="1" ht="32.25" customHeight="1">
      <c r="A73" s="99" t="s">
        <v>37</v>
      </c>
      <c r="B73" s="99"/>
      <c r="C73" s="99"/>
      <c r="D73" s="103">
        <f>G67</f>
        <v>10048.810000000001</v>
      </c>
      <c r="E73" s="104" t="s">
        <v>28</v>
      </c>
      <c r="F73" s="105"/>
      <c r="G73" s="99"/>
      <c r="H73" s="105">
        <f>D73+F73</f>
        <v>10048.810000000001</v>
      </c>
      <c r="I73" s="101"/>
      <c r="J73" s="106" t="s">
        <v>34</v>
      </c>
      <c r="K73" s="101"/>
      <c r="L73" s="101"/>
      <c r="M73" s="101"/>
      <c r="N73" s="102">
        <f>O68</f>
        <v>18210.68</v>
      </c>
      <c r="R73" s="73"/>
      <c r="X73" s="73"/>
      <c r="Y73" s="73"/>
      <c r="Z73" s="73"/>
      <c r="AA73" s="73"/>
      <c r="AB73" s="73"/>
      <c r="AC73" s="73"/>
      <c r="AD73" s="73"/>
      <c r="AE73" s="73"/>
    </row>
    <row r="74" spans="1:31" s="74" customFormat="1" ht="20.25" customHeight="1">
      <c r="A74" s="98" t="s">
        <v>38</v>
      </c>
      <c r="B74" s="107"/>
      <c r="C74" s="108"/>
      <c r="D74" s="76">
        <f>SUM(D71:D73)</f>
        <v>20248.410000000003</v>
      </c>
      <c r="E74" s="99"/>
      <c r="F74" s="99"/>
      <c r="G74" s="99"/>
      <c r="H74" s="109">
        <f>SUM(H71:H73)</f>
        <v>20248.410000000003</v>
      </c>
      <c r="I74" s="98"/>
      <c r="J74" s="98" t="s">
        <v>39</v>
      </c>
      <c r="K74" s="110"/>
      <c r="L74" s="98"/>
      <c r="M74" s="98"/>
      <c r="N74" s="77">
        <f>N72-N73</f>
        <v>20248.409999999996</v>
      </c>
      <c r="R74" s="73"/>
      <c r="X74" s="73"/>
      <c r="Y74" s="73"/>
      <c r="Z74" s="73"/>
      <c r="AA74" s="73"/>
      <c r="AB74" s="73"/>
      <c r="AC74" s="73"/>
      <c r="AD74" s="73"/>
      <c r="AE74" s="73"/>
    </row>
    <row r="75" spans="1:31">
      <c r="A75" s="99"/>
      <c r="B75" s="99"/>
      <c r="C75" s="99"/>
      <c r="D75" s="99"/>
      <c r="E75" s="99"/>
      <c r="F75" s="99"/>
      <c r="G75" s="99"/>
      <c r="H75" s="99"/>
      <c r="I75" s="101"/>
      <c r="J75" s="101"/>
      <c r="K75" s="101"/>
      <c r="L75" s="101"/>
      <c r="M75" s="101"/>
      <c r="N75" s="101"/>
      <c r="Q75" s="73"/>
    </row>
    <row r="76" spans="1:3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3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31">
      <c r="A78" s="58"/>
      <c r="B78" s="58"/>
      <c r="C78" s="58"/>
      <c r="D78" s="58"/>
      <c r="E78" s="58"/>
      <c r="F78" s="58"/>
      <c r="G78" s="58"/>
      <c r="H78" s="58"/>
      <c r="I78" s="58"/>
      <c r="J78" s="59"/>
      <c r="K78" s="59"/>
      <c r="L78" s="58"/>
      <c r="M78" s="58"/>
      <c r="N78" s="58"/>
      <c r="O78" s="58"/>
      <c r="P78" s="58"/>
    </row>
    <row r="79" spans="1:31">
      <c r="A79" s="56"/>
      <c r="C79" s="2"/>
      <c r="D79" s="2"/>
    </row>
    <row r="80" spans="1:31">
      <c r="A80" s="57"/>
      <c r="C80" s="2"/>
      <c r="D80" s="2"/>
      <c r="F80" s="169"/>
    </row>
    <row r="81" spans="1:1">
      <c r="A81" s="55"/>
    </row>
  </sheetData>
  <mergeCells count="19">
    <mergeCell ref="A65:A67"/>
    <mergeCell ref="E1:G1"/>
    <mergeCell ref="AA1:AA2"/>
    <mergeCell ref="AB1:AB2"/>
    <mergeCell ref="X1:X2"/>
    <mergeCell ref="Z1:Z2"/>
    <mergeCell ref="AE1:AE2"/>
    <mergeCell ref="AD1:AD2"/>
    <mergeCell ref="AC1:AC2"/>
    <mergeCell ref="N1:P1"/>
    <mergeCell ref="H1:M1"/>
    <mergeCell ref="Y1:Y2"/>
    <mergeCell ref="Q1:Q2"/>
    <mergeCell ref="S1:S2"/>
    <mergeCell ref="W1:W2"/>
    <mergeCell ref="U1:U2"/>
    <mergeCell ref="V1:V2"/>
    <mergeCell ref="T1:T2"/>
    <mergeCell ref="R1:R2"/>
  </mergeCells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16" sqref="G16"/>
    </sheetView>
  </sheetViews>
  <sheetFormatPr defaultRowHeight="14.4"/>
  <sheetData>
    <row r="1" spans="1:7">
      <c r="A1" s="37" t="s">
        <v>90</v>
      </c>
    </row>
    <row r="3" spans="1:7">
      <c r="A3" s="37" t="s">
        <v>94</v>
      </c>
      <c r="D3" s="37"/>
    </row>
    <row r="5" spans="1:7">
      <c r="A5" s="2" t="s">
        <v>95</v>
      </c>
      <c r="B5" s="24"/>
      <c r="C5" s="1"/>
      <c r="D5" s="1"/>
      <c r="G5" s="2">
        <v>4732.51</v>
      </c>
    </row>
    <row r="6" spans="1:7">
      <c r="A6" s="2" t="s">
        <v>96</v>
      </c>
      <c r="B6" s="24"/>
      <c r="C6" s="1"/>
      <c r="D6" s="1"/>
      <c r="G6" s="170">
        <v>5467.09</v>
      </c>
    </row>
    <row r="7" spans="1:7">
      <c r="A7" s="2" t="s">
        <v>97</v>
      </c>
      <c r="B7" s="24"/>
      <c r="C7" s="1"/>
      <c r="D7" s="1"/>
      <c r="G7" s="171">
        <v>10048.81</v>
      </c>
    </row>
    <row r="8" spans="1:7">
      <c r="A8" s="2"/>
      <c r="B8" s="2"/>
      <c r="C8" s="2"/>
      <c r="D8" s="2"/>
      <c r="G8" s="172">
        <f>SUM(G5:G7)</f>
        <v>20248.41</v>
      </c>
    </row>
    <row r="9" spans="1:7">
      <c r="A9" s="2" t="s">
        <v>91</v>
      </c>
      <c r="B9" s="2"/>
      <c r="C9" s="2"/>
      <c r="D9" s="2"/>
      <c r="G9" s="173"/>
    </row>
    <row r="10" spans="1:7" ht="15" thickBot="1">
      <c r="A10" s="174" t="s">
        <v>98</v>
      </c>
      <c r="B10" s="2"/>
      <c r="C10" s="2"/>
      <c r="D10" s="2"/>
      <c r="G10" s="175">
        <v>20248.41</v>
      </c>
    </row>
    <row r="11" spans="1:7" ht="15" thickTop="1">
      <c r="A11" s="174"/>
      <c r="B11" s="2"/>
      <c r="C11" s="2"/>
      <c r="D11" s="2"/>
    </row>
    <row r="13" spans="1:7">
      <c r="A13" s="176" t="s">
        <v>99</v>
      </c>
      <c r="B13" s="177"/>
      <c r="C13" s="6"/>
      <c r="G13" s="176">
        <v>18944.560000000001</v>
      </c>
    </row>
    <row r="14" spans="1:7">
      <c r="A14" s="178" t="s">
        <v>92</v>
      </c>
      <c r="B14" s="179"/>
      <c r="C14" s="6"/>
      <c r="G14" s="180">
        <v>19514.53</v>
      </c>
    </row>
    <row r="15" spans="1:7">
      <c r="A15" s="178"/>
      <c r="B15" s="179"/>
      <c r="C15" s="1"/>
      <c r="G15" s="174">
        <f>SUM(G13:G14)</f>
        <v>38459.089999999997</v>
      </c>
    </row>
    <row r="16" spans="1:7">
      <c r="A16" s="178" t="s">
        <v>93</v>
      </c>
      <c r="B16" s="177"/>
      <c r="C16" s="1"/>
      <c r="G16" s="2">
        <v>18210.68</v>
      </c>
    </row>
    <row r="17" spans="1:7" ht="15" thickBot="1">
      <c r="A17" s="176" t="s">
        <v>100</v>
      </c>
      <c r="B17" s="179"/>
      <c r="C17" s="1"/>
      <c r="G17" s="175">
        <v>20248.41</v>
      </c>
    </row>
    <row r="18" spans="1:7" ht="15" thickTop="1">
      <c r="A18" s="37"/>
    </row>
    <row r="20" spans="1:7">
      <c r="A20" s="37"/>
      <c r="D20" s="37"/>
    </row>
    <row r="22" spans="1:7">
      <c r="A22" s="2"/>
      <c r="B22" s="24"/>
      <c r="C22" s="1"/>
      <c r="D22" s="1"/>
      <c r="G22" s="2"/>
    </row>
    <row r="23" spans="1:7">
      <c r="A23" s="2"/>
      <c r="B23" s="24"/>
      <c r="C23" s="1"/>
      <c r="D23" s="1"/>
      <c r="G23" s="170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2020-21</vt:lpstr>
      <vt:lpstr>End of Year Bank Rec.</vt:lpstr>
      <vt:lpstr>'2020-21'!Print_Area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2019-02-01T16:38:38Z</cp:lastPrinted>
  <dcterms:created xsi:type="dcterms:W3CDTF">2017-04-11T17:52:28Z</dcterms:created>
  <dcterms:modified xsi:type="dcterms:W3CDTF">2021-04-09T08:01:34Z</dcterms:modified>
</cp:coreProperties>
</file>